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xPinchak\Desktop\"/>
    </mc:Choice>
  </mc:AlternateContent>
  <xr:revisionPtr revIDLastSave="0" documentId="13_ncr:1_{7DD33975-8AC4-4FE9-94BC-E62BC24E550B}" xr6:coauthVersionLast="47" xr6:coauthVersionMax="47" xr10:uidLastSave="{00000000-0000-0000-0000-000000000000}"/>
  <bookViews>
    <workbookView xWindow="28680" yWindow="-120" windowWidth="29040" windowHeight="15720" tabRatio="438" activeTab="2" xr2:uid="{00000000-000D-0000-FFFF-FFFF00000000}"/>
  </bookViews>
  <sheets>
    <sheet name="GFOAVersionOfPoG" sheetId="17" r:id="rId1"/>
    <sheet name="Main Chart" sheetId="4" r:id="rId2"/>
    <sheet name="POG" sheetId="1" r:id="rId3"/>
    <sheet name="POG Analysis" sheetId="12" r:id="rId4"/>
    <sheet name="Taxes POG Chart" sheetId="13" r:id="rId5"/>
    <sheet name="charts data" sheetId="2" r:id="rId6"/>
    <sheet name="Pie Chart" sheetId="9" r:id="rId7"/>
    <sheet name="2013 Actual data" sheetId="14" r:id="rId8"/>
    <sheet name="CPI-W 2013" sheetId="15" r:id="rId9"/>
    <sheet name="Revs &amp; PI Graph" sheetId="16" r:id="rId10"/>
  </sheets>
  <externalReferences>
    <externalReference r:id="rId11"/>
  </externalReferences>
  <definedNames>
    <definedName name="_xlnm._FilterDatabase" localSheetId="7" hidden="1">'2013 Actual data'!$A$12:$F$374</definedName>
    <definedName name="_xlnm.Print_Area" localSheetId="5">'charts data'!$B$6:$M$37</definedName>
    <definedName name="_xlnm.Print_Area" localSheetId="2">POG!$A$6:$V$77</definedName>
    <definedName name="_xlnm.Print_Titles" localSheetId="2">POG!$1:$6</definedName>
  </definedNames>
  <calcPr calcId="191029"/>
  <pivotCaches>
    <pivotCache cacheId="2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6" i="1" l="1"/>
  <c r="Q18" i="1" l="1"/>
  <c r="Y93" i="1"/>
  <c r="Z93" i="1"/>
  <c r="Y95" i="1"/>
  <c r="Z95" i="1"/>
  <c r="C8" i="16" l="1"/>
  <c r="D8" i="16" s="1"/>
  <c r="E8" i="16" s="1"/>
  <c r="F8" i="16" s="1"/>
  <c r="G8" i="16" s="1"/>
  <c r="H8" i="16" s="1"/>
  <c r="I8" i="16" s="1"/>
  <c r="J8" i="16" s="1"/>
  <c r="K8" i="16" s="1"/>
  <c r="L8" i="16" s="1"/>
  <c r="M8" i="16" s="1"/>
  <c r="N8" i="16" s="1"/>
  <c r="O8" i="16" s="1"/>
  <c r="P8" i="16" s="1"/>
  <c r="Q8" i="16" s="1"/>
  <c r="R8" i="16" s="1"/>
  <c r="S8" i="16" s="1"/>
  <c r="T8" i="16" s="1"/>
  <c r="U8" i="16" s="1"/>
  <c r="V8" i="16" s="1"/>
  <c r="S81" i="1" l="1"/>
  <c r="G377" i="14" l="1"/>
  <c r="F377" i="14"/>
  <c r="E377" i="14"/>
  <c r="A12" i="14"/>
  <c r="S45" i="1"/>
  <c r="S43" i="1"/>
  <c r="S44" i="1" s="1"/>
  <c r="S40" i="1"/>
  <c r="S41" i="1" s="1"/>
  <c r="S39" i="1"/>
  <c r="S38" i="1"/>
  <c r="S62" i="1"/>
  <c r="S60" i="1"/>
  <c r="S66" i="1"/>
  <c r="R63" i="1"/>
  <c r="S34" i="1"/>
  <c r="Q20" i="1"/>
  <c r="S50" i="1"/>
  <c r="S51" i="1" s="1"/>
  <c r="S26" i="1"/>
  <c r="S30" i="1" s="1"/>
  <c r="R17" i="1"/>
  <c r="S14" i="1"/>
  <c r="S17" i="1" s="1"/>
  <c r="R21" i="1"/>
  <c r="S20" i="1"/>
  <c r="S57" i="1"/>
  <c r="S63" i="1" s="1"/>
  <c r="S64" i="1" s="1"/>
  <c r="S53" i="1"/>
  <c r="S54" i="1" s="1"/>
  <c r="S33" i="1"/>
  <c r="S35" i="1" s="1"/>
  <c r="S27" i="1"/>
  <c r="S21" i="1"/>
  <c r="S22" i="1" s="1"/>
  <c r="S46" i="1" l="1"/>
  <c r="K81" i="1" l="1"/>
  <c r="L81" i="1"/>
  <c r="M81" i="1"/>
  <c r="N81" i="1"/>
  <c r="O81" i="1"/>
  <c r="P81" i="1"/>
  <c r="N93" i="1"/>
  <c r="O93" i="1"/>
  <c r="P93" i="1"/>
  <c r="Q93" i="1"/>
  <c r="R93" i="1"/>
  <c r="S93" i="1"/>
  <c r="T93" i="1"/>
  <c r="U93" i="1"/>
  <c r="V93" i="1"/>
  <c r="W93" i="1"/>
  <c r="X93" i="1"/>
  <c r="M93" i="1"/>
  <c r="L93" i="1"/>
  <c r="L85" i="1"/>
  <c r="M85" i="1"/>
  <c r="N85" i="1"/>
  <c r="O85" i="1"/>
  <c r="P85" i="1"/>
  <c r="S85" i="1"/>
  <c r="T95" i="1" l="1"/>
  <c r="U95" i="1"/>
  <c r="V95" i="1"/>
  <c r="W95" i="1"/>
  <c r="X95" i="1"/>
  <c r="S95" i="1"/>
  <c r="T45" i="1" l="1"/>
  <c r="U45" i="1" s="1"/>
  <c r="V45" i="1" s="1"/>
  <c r="W45" i="1" s="1"/>
  <c r="X45" i="1" s="1"/>
  <c r="Y45" i="1" s="1"/>
  <c r="T42" i="1"/>
  <c r="U42" i="1"/>
  <c r="V42" i="1" s="1"/>
  <c r="W42" i="1" s="1"/>
  <c r="X42" i="1" s="1"/>
  <c r="Y42" i="1" s="1"/>
  <c r="Z42" i="1" s="1"/>
  <c r="T43" i="1"/>
  <c r="U43" i="1" s="1"/>
  <c r="V43" i="1" s="1"/>
  <c r="W43" i="1" s="1"/>
  <c r="X43" i="1" s="1"/>
  <c r="Y43" i="1" s="1"/>
  <c r="Z43" i="1" s="1"/>
  <c r="T38" i="1"/>
  <c r="U38" i="1" s="1"/>
  <c r="V38" i="1" s="1"/>
  <c r="W38" i="1" s="1"/>
  <c r="X38" i="1" s="1"/>
  <c r="Y38" i="1" s="1"/>
  <c r="Z38" i="1" s="1"/>
  <c r="T39" i="1"/>
  <c r="U39" i="1" s="1"/>
  <c r="V39" i="1" s="1"/>
  <c r="W39" i="1" s="1"/>
  <c r="X39" i="1" s="1"/>
  <c r="Y39" i="1" s="1"/>
  <c r="Z39" i="1" s="1"/>
  <c r="T40" i="1"/>
  <c r="U40" i="1" s="1"/>
  <c r="V40" i="1" s="1"/>
  <c r="W40" i="1" s="1"/>
  <c r="X40" i="1" s="1"/>
  <c r="Y40" i="1" s="1"/>
  <c r="Z40" i="1" s="1"/>
  <c r="S31" i="1"/>
  <c r="R54" i="1"/>
  <c r="R51" i="1"/>
  <c r="R66" i="1"/>
  <c r="R22" i="1"/>
  <c r="R20" i="1"/>
  <c r="R46" i="1"/>
  <c r="S48" i="1" s="1"/>
  <c r="R35" i="1"/>
  <c r="S36" i="1" s="1"/>
  <c r="R12" i="1"/>
  <c r="R18" i="1"/>
  <c r="R30" i="1"/>
  <c r="Z45" i="1" l="1"/>
  <c r="Z46" i="1" s="1"/>
  <c r="Z111" i="1" s="1"/>
  <c r="Y46" i="1"/>
  <c r="Y111" i="1" s="1"/>
  <c r="X46" i="1"/>
  <c r="R74" i="1"/>
  <c r="W46" i="1"/>
  <c r="V46" i="1"/>
  <c r="U46" i="1"/>
  <c r="T46" i="1"/>
  <c r="Q47" i="1"/>
  <c r="Q67" i="1"/>
  <c r="Q54" i="1" l="1"/>
  <c r="P54" i="1"/>
  <c r="O54" i="1"/>
  <c r="N54" i="1"/>
  <c r="M54" i="1"/>
  <c r="L54" i="1"/>
  <c r="K54" i="1"/>
  <c r="J54" i="1"/>
  <c r="I54" i="1"/>
  <c r="Q51" i="1"/>
  <c r="P51" i="1"/>
  <c r="O51" i="1"/>
  <c r="N51" i="1"/>
  <c r="M51" i="1"/>
  <c r="L51" i="1"/>
  <c r="K51" i="1"/>
  <c r="J51" i="1"/>
  <c r="I51" i="1"/>
  <c r="Q35" i="1"/>
  <c r="Q21" i="1"/>
  <c r="Q22" i="1" s="1"/>
  <c r="Q30" i="1"/>
  <c r="R31" i="1" s="1"/>
  <c r="P23" i="1"/>
  <c r="O23" i="1"/>
  <c r="O18" i="1"/>
  <c r="P18" i="1"/>
  <c r="O12" i="1"/>
  <c r="P12" i="1"/>
  <c r="Q12" i="1"/>
  <c r="R36" i="1" l="1"/>
  <c r="Q23" i="1"/>
  <c r="R23" i="1"/>
  <c r="Q66" i="1"/>
  <c r="Q63" i="1"/>
  <c r="Q46" i="1"/>
  <c r="R64" i="1" l="1"/>
  <c r="R48" i="1"/>
  <c r="Q68" i="1"/>
  <c r="R68" i="1"/>
  <c r="P63" i="1" l="1"/>
  <c r="O63" i="1"/>
  <c r="N63" i="1"/>
  <c r="P46" i="1"/>
  <c r="O46" i="1"/>
  <c r="O48" i="1" s="1"/>
  <c r="N46" i="1"/>
  <c r="N35" i="1"/>
  <c r="P35" i="1"/>
  <c r="O35" i="1"/>
  <c r="P30" i="1"/>
  <c r="O30" i="1"/>
  <c r="N29" i="1"/>
  <c r="N30" i="1" s="1"/>
  <c r="T53" i="1"/>
  <c r="U53" i="1" s="1"/>
  <c r="V53" i="1" s="1"/>
  <c r="W53" i="1" s="1"/>
  <c r="X53" i="1" s="1"/>
  <c r="Y53" i="1" s="1"/>
  <c r="Z53" i="1" s="1"/>
  <c r="T66" i="1"/>
  <c r="U66" i="1" s="1"/>
  <c r="V66" i="1" s="1"/>
  <c r="W66" i="1" s="1"/>
  <c r="X66" i="1" s="1"/>
  <c r="Y66" i="1" s="1"/>
  <c r="Z66" i="1" s="1"/>
  <c r="S70" i="1"/>
  <c r="T70" i="1" s="1"/>
  <c r="U70" i="1" s="1"/>
  <c r="V70" i="1" s="1"/>
  <c r="W70" i="1" s="1"/>
  <c r="X70" i="1" s="1"/>
  <c r="Y70" i="1" s="1"/>
  <c r="T22" i="1"/>
  <c r="U22" i="1" s="1"/>
  <c r="V22" i="1" s="1"/>
  <c r="W22" i="1" s="1"/>
  <c r="T50" i="1"/>
  <c r="U50" i="1" s="1"/>
  <c r="V50" i="1" s="1"/>
  <c r="W50" i="1" s="1"/>
  <c r="Z70" i="1" l="1"/>
  <c r="T35" i="1"/>
  <c r="U35" i="1" s="1"/>
  <c r="V35" i="1" s="1"/>
  <c r="W35" i="1" s="1"/>
  <c r="X35" i="1" s="1"/>
  <c r="P36" i="1"/>
  <c r="Q36" i="1"/>
  <c r="P48" i="1"/>
  <c r="Q48" i="1"/>
  <c r="O64" i="1"/>
  <c r="O31" i="1"/>
  <c r="T30" i="1"/>
  <c r="U30" i="1" s="1"/>
  <c r="V30" i="1" s="1"/>
  <c r="W30" i="1" s="1"/>
  <c r="X30" i="1" s="1"/>
  <c r="P31" i="1"/>
  <c r="Q31" i="1"/>
  <c r="O36" i="1"/>
  <c r="T63" i="1"/>
  <c r="U63" i="1" s="1"/>
  <c r="V63" i="1" s="1"/>
  <c r="W63" i="1" s="1"/>
  <c r="X63" i="1" s="1"/>
  <c r="Y63" i="1" s="1"/>
  <c r="Z63" i="1" s="1"/>
  <c r="P64" i="1"/>
  <c r="Q64" i="1"/>
  <c r="T17" i="1"/>
  <c r="U17" i="1" s="1"/>
  <c r="V17" i="1" s="1"/>
  <c r="W17" i="1" s="1"/>
  <c r="X17" i="1" s="1"/>
  <c r="S74" i="1"/>
  <c r="S77" i="1" s="1"/>
  <c r="W113" i="1"/>
  <c r="X50" i="1"/>
  <c r="W111" i="1"/>
  <c r="X111" i="1"/>
  <c r="W105" i="1"/>
  <c r="X22" i="1"/>
  <c r="T11" i="1"/>
  <c r="L29" i="1"/>
  <c r="X109" i="1" l="1"/>
  <c r="Y35" i="1"/>
  <c r="X107" i="1"/>
  <c r="Y30" i="1"/>
  <c r="X105" i="1"/>
  <c r="Y22" i="1"/>
  <c r="W107" i="1"/>
  <c r="X103" i="1"/>
  <c r="Y17" i="1"/>
  <c r="X113" i="1"/>
  <c r="Y50" i="1"/>
  <c r="W109" i="1"/>
  <c r="W103" i="1"/>
  <c r="U11" i="1"/>
  <c r="T74" i="1"/>
  <c r="Q82" i="1"/>
  <c r="Q184" i="1"/>
  <c r="Q182" i="1"/>
  <c r="P3" i="1"/>
  <c r="O101" i="1"/>
  <c r="Q80" i="1"/>
  <c r="O86" i="1"/>
  <c r="O87" i="1" s="1"/>
  <c r="M10" i="16" s="1"/>
  <c r="N86" i="1"/>
  <c r="M86" i="1"/>
  <c r="M79" i="1"/>
  <c r="M98" i="1"/>
  <c r="N98" i="1"/>
  <c r="N79" i="1"/>
  <c r="B41" i="2"/>
  <c r="B40" i="2"/>
  <c r="B39" i="2"/>
  <c r="B38" i="2"/>
  <c r="B37" i="2"/>
  <c r="B36" i="2"/>
  <c r="B35" i="2"/>
  <c r="M34" i="2"/>
  <c r="N34" i="2"/>
  <c r="O34" i="2"/>
  <c r="P34" i="2"/>
  <c r="C34" i="2"/>
  <c r="N105" i="1"/>
  <c r="N70" i="1"/>
  <c r="N109" i="1"/>
  <c r="N103" i="1"/>
  <c r="M118" i="1"/>
  <c r="M63" i="1"/>
  <c r="M46" i="1"/>
  <c r="M111" i="1" s="1"/>
  <c r="M112" i="1" s="1"/>
  <c r="M40" i="2" s="1"/>
  <c r="M35" i="1"/>
  <c r="M109" i="1"/>
  <c r="M110" i="1" s="1"/>
  <c r="M39" i="2" s="1"/>
  <c r="M28" i="1"/>
  <c r="M30" i="1" s="1"/>
  <c r="M22" i="1"/>
  <c r="M11" i="1"/>
  <c r="M17" i="1"/>
  <c r="O76" i="1"/>
  <c r="O105" i="1"/>
  <c r="O111" i="1"/>
  <c r="P105" i="1"/>
  <c r="P103" i="1"/>
  <c r="O103" i="1"/>
  <c r="O109" i="1"/>
  <c r="O110" i="1" s="1"/>
  <c r="O39" i="2" s="1"/>
  <c r="O107" i="1"/>
  <c r="L86" i="1"/>
  <c r="M87" i="1" s="1"/>
  <c r="K10" i="16" s="1"/>
  <c r="E82" i="1"/>
  <c r="E86" i="1" s="1"/>
  <c r="D82" i="1"/>
  <c r="D86" i="1" s="1"/>
  <c r="F86" i="1"/>
  <c r="F123" i="1" s="1"/>
  <c r="F124" i="1" s="1"/>
  <c r="F58" i="2" s="1"/>
  <c r="G82" i="1"/>
  <c r="G86" i="1" s="1"/>
  <c r="G118" i="1" s="1"/>
  <c r="K86" i="1"/>
  <c r="K118" i="1" s="1"/>
  <c r="L113" i="1"/>
  <c r="L114" i="1" s="1"/>
  <c r="L41" i="2" s="1"/>
  <c r="L46" i="1"/>
  <c r="L35" i="1"/>
  <c r="L109" i="1"/>
  <c r="L110" i="1" s="1"/>
  <c r="L39" i="2" s="1"/>
  <c r="L22" i="1"/>
  <c r="L103" i="1"/>
  <c r="L104" i="1" s="1"/>
  <c r="L11" i="1"/>
  <c r="L101" i="1"/>
  <c r="L102" i="1" s="1"/>
  <c r="K63" i="1"/>
  <c r="K46" i="1"/>
  <c r="K35" i="1"/>
  <c r="K30" i="1"/>
  <c r="K107" i="1" s="1"/>
  <c r="K108" i="1" s="1"/>
  <c r="K38" i="2" s="1"/>
  <c r="K22" i="1"/>
  <c r="K17" i="1"/>
  <c r="K11" i="1"/>
  <c r="D48" i="2"/>
  <c r="D34" i="2" s="1"/>
  <c r="C63" i="1"/>
  <c r="C113" i="1" s="1"/>
  <c r="C46" i="1"/>
  <c r="C111" i="1" s="1"/>
  <c r="C35" i="1"/>
  <c r="C109" i="1" s="1"/>
  <c r="C30" i="1"/>
  <c r="C107" i="1"/>
  <c r="C22" i="1"/>
  <c r="C105" i="1" s="1"/>
  <c r="C17" i="1"/>
  <c r="C103" i="1" s="1"/>
  <c r="C11" i="1"/>
  <c r="C101" i="1" s="1"/>
  <c r="C76" i="1"/>
  <c r="D63" i="1"/>
  <c r="D113" i="1" s="1"/>
  <c r="D46" i="1"/>
  <c r="D111" i="1" s="1"/>
  <c r="D35" i="1"/>
  <c r="D109" i="1" s="1"/>
  <c r="D110" i="1" s="1"/>
  <c r="D39" i="2" s="1"/>
  <c r="D30" i="1"/>
  <c r="D107" i="1" s="1"/>
  <c r="D108" i="1" s="1"/>
  <c r="D38" i="2" s="1"/>
  <c r="D22" i="1"/>
  <c r="D105" i="1" s="1"/>
  <c r="D106" i="1" s="1"/>
  <c r="D17" i="1"/>
  <c r="D103" i="1" s="1"/>
  <c r="D104" i="1" s="1"/>
  <c r="D11" i="1"/>
  <c r="D101" i="1" s="1"/>
  <c r="D102" i="1" s="1"/>
  <c r="D76" i="1"/>
  <c r="E63" i="1"/>
  <c r="E113" i="1" s="1"/>
  <c r="E46" i="1"/>
  <c r="E111" i="1" s="1"/>
  <c r="E35" i="1"/>
  <c r="E109" i="1" s="1"/>
  <c r="E110" i="1" s="1"/>
  <c r="E39" i="2" s="1"/>
  <c r="E30" i="1"/>
  <c r="E107" i="1" s="1"/>
  <c r="E22" i="1"/>
  <c r="E105" i="1" s="1"/>
  <c r="E17" i="1"/>
  <c r="E103" i="1" s="1"/>
  <c r="E11" i="1"/>
  <c r="E101" i="1"/>
  <c r="E76" i="1"/>
  <c r="F63" i="1"/>
  <c r="F113" i="1" s="1"/>
  <c r="F114" i="1" s="1"/>
  <c r="F41" i="2" s="1"/>
  <c r="F46" i="1"/>
  <c r="F111" i="1" s="1"/>
  <c r="F112" i="1" s="1"/>
  <c r="F40" i="2" s="1"/>
  <c r="F35" i="1"/>
  <c r="F109" i="1" s="1"/>
  <c r="F110" i="1" s="1"/>
  <c r="F39" i="2" s="1"/>
  <c r="F30" i="1"/>
  <c r="F107" i="1" s="1"/>
  <c r="F108" i="1" s="1"/>
  <c r="F38" i="2" s="1"/>
  <c r="F22" i="1"/>
  <c r="F105" i="1"/>
  <c r="F106" i="1" s="1"/>
  <c r="F17" i="1"/>
  <c r="F103" i="1" s="1"/>
  <c r="F104" i="1" s="1"/>
  <c r="F11" i="1"/>
  <c r="F115" i="1" s="1"/>
  <c r="F116" i="1" s="1"/>
  <c r="F51" i="2" s="1"/>
  <c r="F76" i="1"/>
  <c r="G63" i="1"/>
  <c r="G113" i="1" s="1"/>
  <c r="G46" i="1"/>
  <c r="G111" i="1" s="1"/>
  <c r="G35" i="1"/>
  <c r="G109" i="1" s="1"/>
  <c r="G30" i="1"/>
  <c r="G107" i="1" s="1"/>
  <c r="G22" i="1"/>
  <c r="G105" i="1" s="1"/>
  <c r="G17" i="1"/>
  <c r="G103" i="1" s="1"/>
  <c r="G104" i="1" s="1"/>
  <c r="G11" i="1"/>
  <c r="G101" i="1" s="1"/>
  <c r="G102" i="1" s="1"/>
  <c r="G76" i="1"/>
  <c r="H63" i="1"/>
  <c r="H113" i="1" s="1"/>
  <c r="H46" i="1"/>
  <c r="H111" i="1" s="1"/>
  <c r="H35" i="1"/>
  <c r="H109" i="1" s="1"/>
  <c r="H30" i="1"/>
  <c r="H107" i="1" s="1"/>
  <c r="H22" i="1"/>
  <c r="H105" i="1"/>
  <c r="H17" i="1"/>
  <c r="H103" i="1" s="1"/>
  <c r="H11" i="1"/>
  <c r="H101" i="1" s="1"/>
  <c r="H76" i="1"/>
  <c r="I63" i="1"/>
  <c r="I46" i="1"/>
  <c r="I35" i="1"/>
  <c r="I30" i="1"/>
  <c r="I31" i="1" s="1"/>
  <c r="I107" i="1"/>
  <c r="I22" i="1"/>
  <c r="I115" i="1" s="1"/>
  <c r="I17" i="1"/>
  <c r="I11" i="1"/>
  <c r="I76" i="1"/>
  <c r="J63" i="1"/>
  <c r="J46" i="1"/>
  <c r="J35" i="1"/>
  <c r="J30" i="1"/>
  <c r="J22" i="1"/>
  <c r="J17" i="1"/>
  <c r="J11" i="1"/>
  <c r="J76" i="1"/>
  <c r="K76" i="1"/>
  <c r="L76" i="1"/>
  <c r="C130" i="1"/>
  <c r="C131" i="1"/>
  <c r="D133" i="1" s="1"/>
  <c r="D130" i="1"/>
  <c r="D131" i="1"/>
  <c r="E130" i="1"/>
  <c r="E131" i="1"/>
  <c r="F130" i="1"/>
  <c r="F131" i="1"/>
  <c r="G130" i="1"/>
  <c r="G131" i="1"/>
  <c r="H133" i="1" s="1"/>
  <c r="H130" i="1"/>
  <c r="H131" i="1"/>
  <c r="I130" i="1"/>
  <c r="I131" i="1"/>
  <c r="J130" i="1"/>
  <c r="J131" i="1"/>
  <c r="K130" i="1"/>
  <c r="K131" i="1"/>
  <c r="L130" i="1"/>
  <c r="D6" i="1"/>
  <c r="E6" i="1" s="1"/>
  <c r="F6" i="1" s="1"/>
  <c r="G6" i="1" s="1"/>
  <c r="H6" i="1" s="1"/>
  <c r="I6" i="1" s="1"/>
  <c r="J6" i="1" s="1"/>
  <c r="K6" i="1" s="1"/>
  <c r="L6" i="1" s="1"/>
  <c r="E83" i="1"/>
  <c r="F83" i="1"/>
  <c r="L83" i="1"/>
  <c r="D89" i="1"/>
  <c r="E89" i="1"/>
  <c r="F89" i="1"/>
  <c r="G89" i="1"/>
  <c r="H89" i="1"/>
  <c r="I89" i="1"/>
  <c r="J89" i="1"/>
  <c r="K89" i="1"/>
  <c r="L89" i="1"/>
  <c r="C139" i="1"/>
  <c r="D139" i="1"/>
  <c r="E139" i="1"/>
  <c r="F139" i="1"/>
  <c r="G139" i="1"/>
  <c r="H139" i="1"/>
  <c r="I139" i="1"/>
  <c r="J139" i="1"/>
  <c r="K139" i="1"/>
  <c r="L139" i="1"/>
  <c r="C145" i="1"/>
  <c r="D145" i="1"/>
  <c r="E145" i="1"/>
  <c r="F145" i="1"/>
  <c r="G145" i="1"/>
  <c r="H145" i="1"/>
  <c r="I145" i="1"/>
  <c r="J145" i="1"/>
  <c r="K145" i="1"/>
  <c r="L145" i="1"/>
  <c r="I133" i="1"/>
  <c r="E133" i="1"/>
  <c r="H82" i="1"/>
  <c r="H86" i="1" s="1"/>
  <c r="C82" i="1"/>
  <c r="D83" i="1" s="1"/>
  <c r="D123" i="1"/>
  <c r="D124" i="1" s="1"/>
  <c r="D58" i="2" s="1"/>
  <c r="D118" i="1"/>
  <c r="G110" i="1"/>
  <c r="G39" i="2" s="1"/>
  <c r="N107" i="1"/>
  <c r="N108" i="1" s="1"/>
  <c r="N38" i="2" s="1"/>
  <c r="N111" i="1"/>
  <c r="N112" i="1" s="1"/>
  <c r="N40" i="2" s="1"/>
  <c r="F118" i="1"/>
  <c r="L118" i="1"/>
  <c r="P115" i="1"/>
  <c r="O115" i="1"/>
  <c r="L115" i="1"/>
  <c r="L116" i="1" s="1"/>
  <c r="L51" i="2" s="1"/>
  <c r="N101" i="1"/>
  <c r="N102" i="1" s="1"/>
  <c r="N52" i="2" s="1"/>
  <c r="J101" i="1"/>
  <c r="K74" i="1"/>
  <c r="K77" i="1" s="1"/>
  <c r="E115" i="1"/>
  <c r="N115" i="1"/>
  <c r="N116" i="1" s="1"/>
  <c r="N51" i="2" s="1"/>
  <c r="N110" i="1"/>
  <c r="N39" i="2" s="1"/>
  <c r="N118" i="1"/>
  <c r="N106" i="1"/>
  <c r="N104" i="1"/>
  <c r="N53" i="2" s="1"/>
  <c r="E118" i="1" l="1"/>
  <c r="F87" i="1"/>
  <c r="D10" i="16" s="1"/>
  <c r="E87" i="1"/>
  <c r="C10" i="16" s="1"/>
  <c r="E123" i="1"/>
  <c r="E124" i="1" s="1"/>
  <c r="E58" i="2" s="1"/>
  <c r="M107" i="1"/>
  <c r="M108" i="1" s="1"/>
  <c r="M38" i="2" s="1"/>
  <c r="M31" i="1"/>
  <c r="N31" i="1"/>
  <c r="H123" i="1"/>
  <c r="H124" i="1" s="1"/>
  <c r="H58" i="2" s="1"/>
  <c r="H87" i="1"/>
  <c r="F10" i="16" s="1"/>
  <c r="H118" i="1"/>
  <c r="J107" i="1"/>
  <c r="J31" i="1"/>
  <c r="L12" i="1"/>
  <c r="M105" i="1"/>
  <c r="M106" i="1" s="1"/>
  <c r="M54" i="2" s="1"/>
  <c r="M23" i="1"/>
  <c r="N23" i="1"/>
  <c r="K123" i="1"/>
  <c r="K124" i="1" s="1"/>
  <c r="K58" i="2" s="1"/>
  <c r="G87" i="1"/>
  <c r="E10" i="16" s="1"/>
  <c r="G106" i="1"/>
  <c r="G83" i="1"/>
  <c r="J109" i="1"/>
  <c r="J36" i="1"/>
  <c r="K105" i="1"/>
  <c r="K106" i="1" s="1"/>
  <c r="K23" i="1"/>
  <c r="Y105" i="1"/>
  <c r="Z22" i="1"/>
  <c r="Z105" i="1" s="1"/>
  <c r="O104" i="1"/>
  <c r="K88" i="1"/>
  <c r="J111" i="1"/>
  <c r="J48" i="1"/>
  <c r="I109" i="1"/>
  <c r="I36" i="1"/>
  <c r="G108" i="1"/>
  <c r="G38" i="2" s="1"/>
  <c r="E104" i="1"/>
  <c r="D112" i="1"/>
  <c r="D40" i="2" s="1"/>
  <c r="L105" i="1"/>
  <c r="L106" i="1" s="1"/>
  <c r="L23" i="1"/>
  <c r="E102" i="1"/>
  <c r="E52" i="2" s="1"/>
  <c r="H83" i="1"/>
  <c r="J113" i="1"/>
  <c r="J64" i="1"/>
  <c r="I111" i="1"/>
  <c r="I48" i="1"/>
  <c r="E106" i="1"/>
  <c r="D74" i="1"/>
  <c r="K31" i="1"/>
  <c r="L31" i="1"/>
  <c r="Z30" i="1"/>
  <c r="Z107" i="1" s="1"/>
  <c r="Y107" i="1"/>
  <c r="M113" i="1"/>
  <c r="M114" i="1" s="1"/>
  <c r="M41" i="2" s="1"/>
  <c r="M64" i="1"/>
  <c r="N64" i="1"/>
  <c r="O116" i="1"/>
  <c r="O51" i="2" s="1"/>
  <c r="K103" i="1"/>
  <c r="K104" i="1" s="1"/>
  <c r="K53" i="2" s="1"/>
  <c r="L18" i="1"/>
  <c r="K18" i="1"/>
  <c r="R81" i="1"/>
  <c r="Q81" i="1"/>
  <c r="D115" i="1"/>
  <c r="D116" i="1" s="1"/>
  <c r="D51" i="2" s="1"/>
  <c r="G123" i="1"/>
  <c r="G124" i="1" s="1"/>
  <c r="G58" i="2" s="1"/>
  <c r="O112" i="1"/>
  <c r="O40" i="2" s="1"/>
  <c r="G115" i="1"/>
  <c r="G116" i="1" s="1"/>
  <c r="G51" i="2" s="1"/>
  <c r="I82" i="1"/>
  <c r="I113" i="1"/>
  <c r="I64" i="1"/>
  <c r="G112" i="1"/>
  <c r="G40" i="2" s="1"/>
  <c r="E108" i="1"/>
  <c r="E38" i="2" s="1"/>
  <c r="K109" i="1"/>
  <c r="K110" i="1" s="1"/>
  <c r="K39" i="2" s="1"/>
  <c r="K36" i="1"/>
  <c r="L36" i="1"/>
  <c r="M36" i="1"/>
  <c r="N36" i="1"/>
  <c r="Y113" i="1"/>
  <c r="Z50" i="1"/>
  <c r="J105" i="1"/>
  <c r="J23" i="1"/>
  <c r="E112" i="1"/>
  <c r="E40" i="2" s="1"/>
  <c r="K101" i="1"/>
  <c r="K102" i="1" s="1"/>
  <c r="K12" i="1"/>
  <c r="M101" i="1"/>
  <c r="M102" i="1" s="1"/>
  <c r="M12" i="1"/>
  <c r="N12" i="1"/>
  <c r="F101" i="1"/>
  <c r="F102" i="1" s="1"/>
  <c r="O106" i="1"/>
  <c r="O54" i="2" s="1"/>
  <c r="M115" i="1"/>
  <c r="M116" i="1" s="1"/>
  <c r="M51" i="2" s="1"/>
  <c r="H115" i="1"/>
  <c r="J115" i="1"/>
  <c r="J12" i="1"/>
  <c r="I101" i="1"/>
  <c r="I12" i="1"/>
  <c r="E48" i="2"/>
  <c r="E34" i="2" s="1"/>
  <c r="K111" i="1"/>
  <c r="K112" i="1" s="1"/>
  <c r="K40" i="2" s="1"/>
  <c r="K48" i="1"/>
  <c r="L111" i="1"/>
  <c r="L112" i="1" s="1"/>
  <c r="L40" i="2" s="1"/>
  <c r="L48" i="1"/>
  <c r="Q85" i="1"/>
  <c r="R85" i="1"/>
  <c r="Z35" i="1"/>
  <c r="Z109" i="1" s="1"/>
  <c r="Y109" i="1"/>
  <c r="I105" i="1"/>
  <c r="I23" i="1"/>
  <c r="O118" i="1"/>
  <c r="E114" i="1"/>
  <c r="E41" i="2" s="1"/>
  <c r="E116" i="1"/>
  <c r="E51" i="2" s="1"/>
  <c r="C115" i="1"/>
  <c r="K115" i="1"/>
  <c r="K116" i="1" s="1"/>
  <c r="K51" i="2" s="1"/>
  <c r="L87" i="1"/>
  <c r="J10" i="16" s="1"/>
  <c r="M74" i="1"/>
  <c r="J103" i="1"/>
  <c r="J18" i="1"/>
  <c r="I103" i="1"/>
  <c r="I18" i="1"/>
  <c r="K113" i="1"/>
  <c r="K64" i="1"/>
  <c r="L64" i="1"/>
  <c r="O108" i="1"/>
  <c r="O38" i="2" s="1"/>
  <c r="M103" i="1"/>
  <c r="M104" i="1" s="1"/>
  <c r="M53" i="2" s="1"/>
  <c r="M18" i="1"/>
  <c r="N18" i="1"/>
  <c r="M48" i="1"/>
  <c r="N48" i="1"/>
  <c r="N87" i="1"/>
  <c r="L10" i="16" s="1"/>
  <c r="Z17" i="1"/>
  <c r="Z103" i="1" s="1"/>
  <c r="Y103" i="1"/>
  <c r="V11" i="1"/>
  <c r="W11" i="1" s="1"/>
  <c r="U74" i="1"/>
  <c r="N36" i="2"/>
  <c r="L107" i="1"/>
  <c r="L108" i="1" s="1"/>
  <c r="L38" i="2" s="1"/>
  <c r="H110" i="1"/>
  <c r="H39" i="2" s="1"/>
  <c r="P101" i="1"/>
  <c r="H102" i="1"/>
  <c r="H106" i="1"/>
  <c r="H108" i="1"/>
  <c r="H38" i="2" s="1"/>
  <c r="K132" i="1"/>
  <c r="K59" i="2" s="1"/>
  <c r="J132" i="1"/>
  <c r="J59" i="2" s="1"/>
  <c r="I132" i="1"/>
  <c r="I59" i="2" s="1"/>
  <c r="H132" i="1"/>
  <c r="H59" i="2" s="1"/>
  <c r="G132" i="1"/>
  <c r="G59" i="2" s="1"/>
  <c r="F132" i="1"/>
  <c r="F59" i="2" s="1"/>
  <c r="E132" i="1"/>
  <c r="E59" i="2" s="1"/>
  <c r="D132" i="1"/>
  <c r="D59" i="2" s="1"/>
  <c r="C132" i="1"/>
  <c r="C59" i="2" s="1"/>
  <c r="H104" i="1"/>
  <c r="H36" i="2" s="1"/>
  <c r="H112" i="1"/>
  <c r="H40" i="2" s="1"/>
  <c r="G74" i="1"/>
  <c r="E74" i="1"/>
  <c r="K114" i="1"/>
  <c r="K41" i="2" s="1"/>
  <c r="F52" i="2"/>
  <c r="F35" i="2"/>
  <c r="K91" i="1"/>
  <c r="K49" i="2" s="1"/>
  <c r="K61" i="2" s="1"/>
  <c r="K117" i="1"/>
  <c r="K119" i="1" s="1"/>
  <c r="K50" i="2" s="1"/>
  <c r="Q113" i="1"/>
  <c r="P74" i="1"/>
  <c r="P77" i="1" s="1"/>
  <c r="P78" i="1" s="1"/>
  <c r="N9" i="16" s="1"/>
  <c r="N54" i="2"/>
  <c r="N37" i="2"/>
  <c r="N74" i="1"/>
  <c r="N77" i="1" s="1"/>
  <c r="O74" i="1"/>
  <c r="O77" i="1" s="1"/>
  <c r="O78" i="1" s="1"/>
  <c r="M9" i="16" s="1"/>
  <c r="N35" i="2"/>
  <c r="G52" i="2"/>
  <c r="G35" i="2"/>
  <c r="H37" i="2"/>
  <c r="F54" i="2"/>
  <c r="F37" i="2"/>
  <c r="E53" i="2"/>
  <c r="E36" i="2"/>
  <c r="D54" i="2"/>
  <c r="D37" i="2"/>
  <c r="K52" i="2"/>
  <c r="K35" i="2"/>
  <c r="L52" i="2"/>
  <c r="L35" i="2"/>
  <c r="L53" i="2"/>
  <c r="L36" i="2"/>
  <c r="O53" i="2"/>
  <c r="O36" i="2"/>
  <c r="M52" i="2"/>
  <c r="M35" i="2"/>
  <c r="G54" i="2"/>
  <c r="G37" i="2"/>
  <c r="H52" i="2"/>
  <c r="H35" i="2"/>
  <c r="H53" i="2"/>
  <c r="G53" i="2"/>
  <c r="G36" i="2"/>
  <c r="F53" i="2"/>
  <c r="F36" i="2"/>
  <c r="E54" i="2"/>
  <c r="E37" i="2"/>
  <c r="D52" i="2"/>
  <c r="D35" i="2"/>
  <c r="D53" i="2"/>
  <c r="D36" i="2"/>
  <c r="L54" i="2"/>
  <c r="L37" i="2"/>
  <c r="I74" i="1"/>
  <c r="H114" i="1"/>
  <c r="H41" i="2" s="1"/>
  <c r="G114" i="1"/>
  <c r="G41" i="2" s="1"/>
  <c r="P113" i="1"/>
  <c r="O113" i="1"/>
  <c r="O114" i="1" s="1"/>
  <c r="O41" i="2" s="1"/>
  <c r="Q183" i="1"/>
  <c r="Q109" i="1"/>
  <c r="Q180" i="1"/>
  <c r="Q178" i="1"/>
  <c r="Q107" i="1"/>
  <c r="C86" i="1"/>
  <c r="G133" i="1"/>
  <c r="K133" i="1"/>
  <c r="J133" i="1"/>
  <c r="F133" i="1"/>
  <c r="J74" i="1"/>
  <c r="H74" i="1"/>
  <c r="F74" i="1"/>
  <c r="D114" i="1"/>
  <c r="D41" i="2" s="1"/>
  <c r="C74" i="1"/>
  <c r="F48" i="2"/>
  <c r="L74" i="1"/>
  <c r="L77" i="1" s="1"/>
  <c r="L78" i="1" s="1"/>
  <c r="J9" i="16" s="1"/>
  <c r="L123" i="1"/>
  <c r="L124" i="1" s="1"/>
  <c r="L58" i="2" s="1"/>
  <c r="P111" i="1"/>
  <c r="N113" i="1"/>
  <c r="N114" i="1" s="1"/>
  <c r="N41" i="2" s="1"/>
  <c r="O102" i="1"/>
  <c r="Q101" i="1"/>
  <c r="Q175" i="1"/>
  <c r="Q105" i="1"/>
  <c r="Q177" i="1"/>
  <c r="P107" i="1"/>
  <c r="P109" i="1"/>
  <c r="O79" i="1"/>
  <c r="T80" i="1"/>
  <c r="T81" i="1" s="1"/>
  <c r="Q181" i="1"/>
  <c r="Q176" i="1"/>
  <c r="Q103" i="1"/>
  <c r="K37" i="2" l="1"/>
  <c r="K54" i="2"/>
  <c r="E35" i="2"/>
  <c r="M77" i="1"/>
  <c r="N78" i="1" s="1"/>
  <c r="L9" i="16" s="1"/>
  <c r="M88" i="1"/>
  <c r="D88" i="1"/>
  <c r="D77" i="1"/>
  <c r="M37" i="2"/>
  <c r="K36" i="2"/>
  <c r="K42" i="2" s="1"/>
  <c r="Z113" i="1"/>
  <c r="M36" i="2"/>
  <c r="O37" i="2"/>
  <c r="H54" i="2"/>
  <c r="H116" i="1"/>
  <c r="H51" i="2" s="1"/>
  <c r="J82" i="1"/>
  <c r="I86" i="1"/>
  <c r="I88" i="1" s="1"/>
  <c r="I83" i="1"/>
  <c r="X11" i="1"/>
  <c r="Y11" i="1" s="1"/>
  <c r="W74" i="1"/>
  <c r="W101" i="1"/>
  <c r="W115" i="1"/>
  <c r="Q115" i="1"/>
  <c r="K134" i="1"/>
  <c r="L131" i="1" s="1"/>
  <c r="L132" i="1" s="1"/>
  <c r="L59" i="2" s="1"/>
  <c r="E77" i="1"/>
  <c r="E78" i="1" s="1"/>
  <c r="C9" i="16" s="1"/>
  <c r="E88" i="1"/>
  <c r="U80" i="1"/>
  <c r="U81" i="1" s="1"/>
  <c r="G77" i="1"/>
  <c r="G78" i="1" s="1"/>
  <c r="E9" i="16" s="1"/>
  <c r="G88" i="1"/>
  <c r="R103" i="1"/>
  <c r="O52" i="2"/>
  <c r="O35" i="2"/>
  <c r="O42" i="2" s="1"/>
  <c r="Q179" i="1"/>
  <c r="Q111" i="1"/>
  <c r="L88" i="1"/>
  <c r="C77" i="1"/>
  <c r="C88" i="1"/>
  <c r="F77" i="1"/>
  <c r="F88" i="1"/>
  <c r="C118" i="1"/>
  <c r="C116" i="1" s="1"/>
  <c r="C51" i="2" s="1"/>
  <c r="C123" i="1"/>
  <c r="C124" i="1" s="1"/>
  <c r="C58" i="2" s="1"/>
  <c r="D87" i="1"/>
  <c r="B10" i="16" s="1"/>
  <c r="I77" i="1"/>
  <c r="C112" i="1"/>
  <c r="C40" i="2" s="1"/>
  <c r="C104" i="1"/>
  <c r="C108" i="1"/>
  <c r="C38" i="2" s="1"/>
  <c r="E42" i="2"/>
  <c r="G42" i="2"/>
  <c r="N42" i="2"/>
  <c r="N88" i="1"/>
  <c r="F42" i="2"/>
  <c r="P86" i="1"/>
  <c r="P79" i="1"/>
  <c r="R105" i="1"/>
  <c r="R101" i="1"/>
  <c r="R115" i="1"/>
  <c r="F34" i="2"/>
  <c r="G48" i="2"/>
  <c r="H77" i="1"/>
  <c r="H78" i="1" s="1"/>
  <c r="F9" i="16" s="1"/>
  <c r="H88" i="1"/>
  <c r="J77" i="1"/>
  <c r="R107" i="1"/>
  <c r="R109" i="1"/>
  <c r="C114" i="1"/>
  <c r="C41" i="2" s="1"/>
  <c r="C106" i="1"/>
  <c r="D42" i="2"/>
  <c r="H42" i="2"/>
  <c r="M42" i="2"/>
  <c r="L42" i="2"/>
  <c r="C110" i="1"/>
  <c r="C39" i="2" s="1"/>
  <c r="C102" i="1"/>
  <c r="O88" i="1"/>
  <c r="Q74" i="1"/>
  <c r="Q77" i="1" s="1"/>
  <c r="Q78" i="1" s="1"/>
  <c r="O9" i="16" s="1"/>
  <c r="Q185" i="1"/>
  <c r="I102" i="1" l="1"/>
  <c r="J78" i="1"/>
  <c r="H9" i="16" s="1"/>
  <c r="K78" i="1"/>
  <c r="I9" i="16" s="1"/>
  <c r="F78" i="1"/>
  <c r="D9" i="16" s="1"/>
  <c r="D91" i="1"/>
  <c r="D49" i="2" s="1"/>
  <c r="D61" i="2" s="1"/>
  <c r="D78" i="1"/>
  <c r="B9" i="16" s="1"/>
  <c r="D117" i="1"/>
  <c r="D119" i="1" s="1"/>
  <c r="D50" i="2" s="1"/>
  <c r="I106" i="1"/>
  <c r="K85" i="1"/>
  <c r="K93" i="1"/>
  <c r="J86" i="1"/>
  <c r="K83" i="1"/>
  <c r="J83" i="1"/>
  <c r="M78" i="1"/>
  <c r="K9" i="16" s="1"/>
  <c r="M91" i="1"/>
  <c r="M49" i="2" s="1"/>
  <c r="M61" i="2" s="1"/>
  <c r="M117" i="1"/>
  <c r="M119" i="1" s="1"/>
  <c r="M50" i="2" s="1"/>
  <c r="P110" i="1"/>
  <c r="P39" i="2" s="1"/>
  <c r="P87" i="1"/>
  <c r="N10" i="16" s="1"/>
  <c r="Y101" i="1"/>
  <c r="Y115" i="1"/>
  <c r="Z11" i="1"/>
  <c r="Y74" i="1"/>
  <c r="Y77" i="1" s="1"/>
  <c r="I118" i="1"/>
  <c r="I116" i="1" s="1"/>
  <c r="I51" i="2" s="1"/>
  <c r="I123" i="1"/>
  <c r="I124" i="1" s="1"/>
  <c r="I58" i="2" s="1"/>
  <c r="I87" i="1"/>
  <c r="I104" i="1"/>
  <c r="I108" i="1"/>
  <c r="I38" i="2" s="1"/>
  <c r="I114" i="1"/>
  <c r="I41" i="2" s="1"/>
  <c r="I112" i="1"/>
  <c r="I40" i="2" s="1"/>
  <c r="I78" i="1"/>
  <c r="G9" i="16" s="1"/>
  <c r="I110" i="1"/>
  <c r="I39" i="2" s="1"/>
  <c r="W77" i="1"/>
  <c r="X101" i="1"/>
  <c r="X115" i="1"/>
  <c r="X74" i="1"/>
  <c r="T82" i="1"/>
  <c r="T85" i="1" s="1"/>
  <c r="R113" i="1"/>
  <c r="T101" i="1"/>
  <c r="S105" i="1"/>
  <c r="O91" i="1"/>
  <c r="O49" i="2" s="1"/>
  <c r="O61" i="2" s="1"/>
  <c r="O117" i="1"/>
  <c r="O119" i="1" s="1"/>
  <c r="O50" i="2" s="1"/>
  <c r="S109" i="1"/>
  <c r="S107" i="1"/>
  <c r="Q186" i="1"/>
  <c r="S103" i="1"/>
  <c r="V80" i="1"/>
  <c r="G117" i="1"/>
  <c r="G119" i="1" s="1"/>
  <c r="G50" i="2" s="1"/>
  <c r="G91" i="1"/>
  <c r="G49" i="2" s="1"/>
  <c r="G61" i="2" s="1"/>
  <c r="E91" i="1"/>
  <c r="E49" i="2" s="1"/>
  <c r="E61" i="2" s="1"/>
  <c r="E117" i="1"/>
  <c r="E119" i="1" s="1"/>
  <c r="E50" i="2" s="1"/>
  <c r="J91" i="1"/>
  <c r="J49" i="2" s="1"/>
  <c r="J61" i="2" s="1"/>
  <c r="J117" i="1"/>
  <c r="S101" i="1"/>
  <c r="S115" i="1"/>
  <c r="Q79" i="1"/>
  <c r="Q86" i="1"/>
  <c r="C54" i="2"/>
  <c r="C37" i="2"/>
  <c r="G34" i="2"/>
  <c r="H48" i="2"/>
  <c r="P112" i="1"/>
  <c r="P40" i="2" s="1"/>
  <c r="P88" i="1"/>
  <c r="F117" i="1"/>
  <c r="F119" i="1" s="1"/>
  <c r="F50" i="2" s="1"/>
  <c r="F91" i="1"/>
  <c r="F49" i="2" s="1"/>
  <c r="F61" i="2" s="1"/>
  <c r="C117" i="1"/>
  <c r="C119" i="1" s="1"/>
  <c r="C50" i="2" s="1"/>
  <c r="C91" i="1"/>
  <c r="C49" i="2" s="1"/>
  <c r="C61" i="2" s="1"/>
  <c r="L117" i="1"/>
  <c r="L119" i="1" s="1"/>
  <c r="L50" i="2" s="1"/>
  <c r="L91" i="1"/>
  <c r="L49" i="2" s="1"/>
  <c r="L61" i="2" s="1"/>
  <c r="R77" i="1"/>
  <c r="S78" i="1" s="1"/>
  <c r="Q9" i="16" s="1"/>
  <c r="C52" i="2"/>
  <c r="C35" i="2"/>
  <c r="H91" i="1"/>
  <c r="H49" i="2" s="1"/>
  <c r="H61" i="2" s="1"/>
  <c r="H117" i="1"/>
  <c r="H119" i="1" s="1"/>
  <c r="H50" i="2" s="1"/>
  <c r="P106" i="1"/>
  <c r="P104" i="1"/>
  <c r="P102" i="1"/>
  <c r="P118" i="1"/>
  <c r="P116" i="1" s="1"/>
  <c r="P51" i="2" s="1"/>
  <c r="P117" i="1"/>
  <c r="P91" i="1"/>
  <c r="P49" i="2" s="1"/>
  <c r="P61" i="2" s="1"/>
  <c r="N91" i="1"/>
  <c r="N49" i="2" s="1"/>
  <c r="N61" i="2" s="1"/>
  <c r="N117" i="1"/>
  <c r="N119" i="1" s="1"/>
  <c r="N50" i="2" s="1"/>
  <c r="C53" i="2"/>
  <c r="C36" i="2"/>
  <c r="I117" i="1"/>
  <c r="I91" i="1"/>
  <c r="I49" i="2" s="1"/>
  <c r="I61" i="2" s="1"/>
  <c r="P114" i="1"/>
  <c r="P41" i="2" s="1"/>
  <c r="R111" i="1"/>
  <c r="P108" i="1"/>
  <c r="P38" i="2" s="1"/>
  <c r="S113" i="1"/>
  <c r="I54" i="2" l="1"/>
  <c r="I37" i="2"/>
  <c r="Y78" i="1"/>
  <c r="Y117" i="1"/>
  <c r="Z101" i="1"/>
  <c r="Z115" i="1"/>
  <c r="Z74" i="1"/>
  <c r="Z77" i="1" s="1"/>
  <c r="I119" i="1"/>
  <c r="I50" i="2" s="1"/>
  <c r="J108" i="1"/>
  <c r="J38" i="2" s="1"/>
  <c r="J87" i="1"/>
  <c r="H10" i="16" s="1"/>
  <c r="J123" i="1"/>
  <c r="J124" i="1" s="1"/>
  <c r="J58" i="2" s="1"/>
  <c r="J106" i="1"/>
  <c r="J102" i="1"/>
  <c r="J118" i="1"/>
  <c r="J116" i="1" s="1"/>
  <c r="J51" i="2" s="1"/>
  <c r="K87" i="1"/>
  <c r="I10" i="16" s="1"/>
  <c r="J114" i="1"/>
  <c r="J41" i="2" s="1"/>
  <c r="J104" i="1"/>
  <c r="J112" i="1"/>
  <c r="J40" i="2" s="1"/>
  <c r="J110" i="1"/>
  <c r="J39" i="2" s="1"/>
  <c r="J88" i="1"/>
  <c r="Q88" i="1"/>
  <c r="Q87" i="1"/>
  <c r="O10" i="16" s="1"/>
  <c r="I53" i="2"/>
  <c r="I36" i="2"/>
  <c r="G10" i="16"/>
  <c r="I35" i="2"/>
  <c r="I42" i="2" s="1"/>
  <c r="I52" i="2"/>
  <c r="V81" i="1"/>
  <c r="W80" i="1"/>
  <c r="R78" i="1"/>
  <c r="P9" i="16" s="1"/>
  <c r="X77" i="1"/>
  <c r="W117" i="1"/>
  <c r="U82" i="1"/>
  <c r="U85" i="1" s="1"/>
  <c r="T79" i="1"/>
  <c r="T86" i="1"/>
  <c r="T115" i="1"/>
  <c r="S111" i="1"/>
  <c r="T107" i="1"/>
  <c r="T109" i="1"/>
  <c r="T113" i="1"/>
  <c r="T103" i="1"/>
  <c r="T105" i="1"/>
  <c r="U101" i="1"/>
  <c r="P119" i="1"/>
  <c r="P50" i="2" s="1"/>
  <c r="Q112" i="1"/>
  <c r="P52" i="2"/>
  <c r="P35" i="2"/>
  <c r="C42" i="2"/>
  <c r="P53" i="2"/>
  <c r="P36" i="2"/>
  <c r="Q117" i="1"/>
  <c r="Q91" i="1"/>
  <c r="Q49" i="2" s="1"/>
  <c r="Q61" i="2" s="1"/>
  <c r="Q118" i="1"/>
  <c r="Q116" i="1" s="1"/>
  <c r="Q51" i="2" s="1"/>
  <c r="Q114" i="1"/>
  <c r="Q108" i="1"/>
  <c r="Q106" i="1"/>
  <c r="Q102" i="1"/>
  <c r="Q52" i="2" s="1"/>
  <c r="Q110" i="1"/>
  <c r="Q104" i="1"/>
  <c r="Q53" i="2" s="1"/>
  <c r="P54" i="2"/>
  <c r="P37" i="2"/>
  <c r="H34" i="2"/>
  <c r="I48" i="2"/>
  <c r="R86" i="1"/>
  <c r="R79" i="1"/>
  <c r="J52" i="2" l="1"/>
  <c r="J35" i="2"/>
  <c r="J37" i="2"/>
  <c r="J54" i="2"/>
  <c r="Z78" i="1"/>
  <c r="Z117" i="1"/>
  <c r="J36" i="2"/>
  <c r="J53" i="2"/>
  <c r="R112" i="1"/>
  <c r="R87" i="1"/>
  <c r="P10" i="16" s="1"/>
  <c r="M94" i="1"/>
  <c r="J119" i="1"/>
  <c r="J50" i="2" s="1"/>
  <c r="T118" i="1"/>
  <c r="T116" i="1" s="1"/>
  <c r="T51" i="2" s="1"/>
  <c r="T106" i="1"/>
  <c r="W81" i="1"/>
  <c r="X80" i="1"/>
  <c r="Y80" i="1" s="1"/>
  <c r="X78" i="1"/>
  <c r="V9" i="16" s="1"/>
  <c r="X117" i="1"/>
  <c r="T110" i="1"/>
  <c r="T102" i="1"/>
  <c r="T52" i="2" s="1"/>
  <c r="T104" i="1"/>
  <c r="T53" i="2" s="1"/>
  <c r="T114" i="1"/>
  <c r="T108" i="1"/>
  <c r="V82" i="1"/>
  <c r="U79" i="1"/>
  <c r="U86" i="1"/>
  <c r="U115" i="1"/>
  <c r="V109" i="1"/>
  <c r="U109" i="1"/>
  <c r="V101" i="1"/>
  <c r="U103" i="1"/>
  <c r="V103" i="1"/>
  <c r="T88" i="1"/>
  <c r="T77" i="1"/>
  <c r="T78" i="1" s="1"/>
  <c r="R9" i="16" s="1"/>
  <c r="T111" i="1"/>
  <c r="T112" i="1" s="1"/>
  <c r="V105" i="1"/>
  <c r="U105" i="1"/>
  <c r="V113" i="1"/>
  <c r="V107" i="1"/>
  <c r="U107" i="1"/>
  <c r="Q54" i="2"/>
  <c r="I34" i="2"/>
  <c r="J48" i="2"/>
  <c r="R88" i="1"/>
  <c r="P42" i="2"/>
  <c r="S86" i="1"/>
  <c r="S87" i="1" s="1"/>
  <c r="Q10" i="16" s="1"/>
  <c r="S79" i="1"/>
  <c r="R117" i="1"/>
  <c r="R91" i="1"/>
  <c r="R49" i="2" s="1"/>
  <c r="Q119" i="1"/>
  <c r="Q50" i="2" s="1"/>
  <c r="R118" i="1"/>
  <c r="R116" i="1" s="1"/>
  <c r="R51" i="2" s="1"/>
  <c r="R114" i="1"/>
  <c r="R108" i="1"/>
  <c r="R102" i="1"/>
  <c r="R52" i="2" s="1"/>
  <c r="R110" i="1"/>
  <c r="R106" i="1"/>
  <c r="R104" i="1"/>
  <c r="R53" i="2" s="1"/>
  <c r="J42" i="2" l="1"/>
  <c r="Z80" i="1"/>
  <c r="Z81" i="1" s="1"/>
  <c r="Y81" i="1"/>
  <c r="V85" i="1"/>
  <c r="W82" i="1"/>
  <c r="X81" i="1"/>
  <c r="U118" i="1"/>
  <c r="U116" i="1" s="1"/>
  <c r="U51" i="2" s="1"/>
  <c r="U87" i="1"/>
  <c r="S10" i="16" s="1"/>
  <c r="T54" i="2"/>
  <c r="T87" i="1"/>
  <c r="R10" i="16" s="1"/>
  <c r="T96" i="1"/>
  <c r="T97" i="1"/>
  <c r="U104" i="1"/>
  <c r="U53" i="2" s="1"/>
  <c r="U106" i="1"/>
  <c r="U110" i="1"/>
  <c r="U108" i="1"/>
  <c r="V79" i="1"/>
  <c r="V86" i="1"/>
  <c r="U102" i="1"/>
  <c r="U52" i="2" s="1"/>
  <c r="U111" i="1"/>
  <c r="U112" i="1" s="1"/>
  <c r="V111" i="1"/>
  <c r="U113" i="1"/>
  <c r="U114" i="1" s="1"/>
  <c r="T117" i="1"/>
  <c r="T119" i="1" s="1"/>
  <c r="T50" i="2" s="1"/>
  <c r="T91" i="1"/>
  <c r="T49" i="2" s="1"/>
  <c r="T56" i="2" s="1"/>
  <c r="T57" i="2" s="1"/>
  <c r="V115" i="1"/>
  <c r="R119" i="1"/>
  <c r="R50" i="2" s="1"/>
  <c r="S118" i="1"/>
  <c r="S116" i="1" s="1"/>
  <c r="S51" i="2" s="1"/>
  <c r="S104" i="1"/>
  <c r="S53" i="2" s="1"/>
  <c r="S110" i="1"/>
  <c r="S106" i="1"/>
  <c r="S108" i="1"/>
  <c r="S112" i="1"/>
  <c r="S114" i="1"/>
  <c r="S102" i="1"/>
  <c r="S52" i="2" s="1"/>
  <c r="S91" i="1"/>
  <c r="S49" i="2" s="1"/>
  <c r="S56" i="2" s="1"/>
  <c r="S57" i="2" s="1"/>
  <c r="S117" i="1"/>
  <c r="R54" i="2"/>
  <c r="S88" i="1"/>
  <c r="J34" i="2"/>
  <c r="K48" i="2"/>
  <c r="W85" i="1" l="1"/>
  <c r="X82" i="1"/>
  <c r="W79" i="1"/>
  <c r="W86" i="1"/>
  <c r="V118" i="1"/>
  <c r="V116" i="1" s="1"/>
  <c r="V51" i="2" s="1"/>
  <c r="V87" i="1"/>
  <c r="T10" i="16" s="1"/>
  <c r="W87" i="1"/>
  <c r="U10" i="16" s="1"/>
  <c r="S97" i="1"/>
  <c r="U54" i="2"/>
  <c r="V110" i="1"/>
  <c r="V102" i="1"/>
  <c r="V52" i="2" s="1"/>
  <c r="V106" i="1"/>
  <c r="V112" i="1"/>
  <c r="V114" i="1"/>
  <c r="V108" i="1"/>
  <c r="V104" i="1"/>
  <c r="V53" i="2" s="1"/>
  <c r="V74" i="1"/>
  <c r="V88" i="1" s="1"/>
  <c r="U77" i="1"/>
  <c r="U78" i="1" s="1"/>
  <c r="S9" i="16" s="1"/>
  <c r="U88" i="1"/>
  <c r="S119" i="1"/>
  <c r="S50" i="2" s="1"/>
  <c r="S54" i="2"/>
  <c r="K34" i="2"/>
  <c r="L48" i="2"/>
  <c r="L34" i="2" s="1"/>
  <c r="W110" i="1" l="1"/>
  <c r="W112" i="1"/>
  <c r="W91" i="1"/>
  <c r="W49" i="2" s="1"/>
  <c r="W104" i="1"/>
  <c r="W53" i="2" s="1"/>
  <c r="W108" i="1"/>
  <c r="W106" i="1"/>
  <c r="W88" i="1"/>
  <c r="W118" i="1"/>
  <c r="W114" i="1"/>
  <c r="W102" i="1"/>
  <c r="W52" i="2" s="1"/>
  <c r="Y82" i="1"/>
  <c r="X85" i="1"/>
  <c r="X79" i="1"/>
  <c r="X86" i="1"/>
  <c r="V96" i="1"/>
  <c r="V97" i="1"/>
  <c r="U96" i="1"/>
  <c r="U97" i="1"/>
  <c r="V54" i="2"/>
  <c r="V77" i="1"/>
  <c r="U91" i="1"/>
  <c r="U49" i="2" s="1"/>
  <c r="U56" i="2" s="1"/>
  <c r="U57" i="2" s="1"/>
  <c r="U117" i="1"/>
  <c r="U119" i="1" s="1"/>
  <c r="U50" i="2" s="1"/>
  <c r="W119" i="1" l="1"/>
  <c r="W50" i="2" s="1"/>
  <c r="W116" i="1"/>
  <c r="W51" i="2" s="1"/>
  <c r="Z82" i="1"/>
  <c r="Y86" i="1"/>
  <c r="Y85" i="1"/>
  <c r="Y79" i="1"/>
  <c r="W97" i="1"/>
  <c r="W96" i="1"/>
  <c r="X114" i="1"/>
  <c r="X104" i="1"/>
  <c r="X53" i="2" s="1"/>
  <c r="X118" i="1"/>
  <c r="X110" i="1"/>
  <c r="X88" i="1"/>
  <c r="X87" i="1"/>
  <c r="V10" i="16" s="1"/>
  <c r="X106" i="1"/>
  <c r="X54" i="2" s="1"/>
  <c r="X102" i="1"/>
  <c r="X52" i="2" s="1"/>
  <c r="X112" i="1"/>
  <c r="X108" i="1"/>
  <c r="X91" i="1"/>
  <c r="X49" i="2" s="1"/>
  <c r="W54" i="2"/>
  <c r="V117" i="1"/>
  <c r="V119" i="1" s="1"/>
  <c r="V50" i="2" s="1"/>
  <c r="V78" i="1"/>
  <c r="T9" i="16" s="1"/>
  <c r="W78" i="1"/>
  <c r="U9" i="16" s="1"/>
  <c r="V91" i="1"/>
  <c r="V49" i="2" s="1"/>
  <c r="V56" i="2" s="1"/>
  <c r="V57" i="2" s="1"/>
  <c r="X96" i="1" l="1"/>
  <c r="X97" i="1"/>
  <c r="Y87" i="1"/>
  <c r="Y88" i="1"/>
  <c r="Y97" i="1" s="1"/>
  <c r="Y114" i="1"/>
  <c r="Y112" i="1"/>
  <c r="Y118" i="1"/>
  <c r="Y106" i="1"/>
  <c r="Y102" i="1"/>
  <c r="Y52" i="2" s="1"/>
  <c r="Y91" i="1"/>
  <c r="Y49" i="2" s="1"/>
  <c r="Y108" i="1"/>
  <c r="Y110" i="1"/>
  <c r="Y104" i="1"/>
  <c r="Y53" i="2" s="1"/>
  <c r="X119" i="1"/>
  <c r="X50" i="2" s="1"/>
  <c r="X116" i="1"/>
  <c r="X51" i="2" s="1"/>
  <c r="Z85" i="1"/>
  <c r="Z86" i="1"/>
  <c r="Z79" i="1"/>
  <c r="Y54" i="2" l="1"/>
  <c r="Z110" i="1"/>
  <c r="Z104" i="1"/>
  <c r="Z53" i="2" s="1"/>
  <c r="Z102" i="1"/>
  <c r="Z52" i="2" s="1"/>
  <c r="Z108" i="1"/>
  <c r="Z112" i="1"/>
  <c r="Z118" i="1"/>
  <c r="Z114" i="1"/>
  <c r="Z87" i="1"/>
  <c r="Z106" i="1"/>
  <c r="Z88" i="1"/>
  <c r="Z91" i="1"/>
  <c r="Z49" i="2" s="1"/>
  <c r="Y96" i="1"/>
  <c r="Y116" i="1"/>
  <c r="Y51" i="2" s="1"/>
  <c r="Y119" i="1"/>
  <c r="Y50" i="2" s="1"/>
  <c r="Z54" i="2" l="1"/>
  <c r="Z96" i="1"/>
  <c r="Z97" i="1"/>
  <c r="Z116" i="1"/>
  <c r="Z51" i="2" s="1"/>
  <c r="Z119" i="1"/>
  <c r="Z5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E. Bailey (Finance Director)</author>
    <author>mfiles</author>
    <author>Mike Bailey</author>
    <author>Nancy M. Violante</author>
  </authors>
  <commentList>
    <comment ref="R2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Mike E. Bailey (Finance Director):</t>
        </r>
        <r>
          <rPr>
            <sz val="9"/>
            <color indexed="81"/>
            <rFont val="Tahoma"/>
            <family val="2"/>
          </rPr>
          <t xml:space="preserve">
Eliminated water utility tax</t>
        </r>
      </text>
    </comment>
    <comment ref="A29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mfiles:</t>
        </r>
        <r>
          <rPr>
            <sz val="8"/>
            <color indexed="81"/>
            <rFont val="Tahoma"/>
            <family val="2"/>
          </rPr>
          <t xml:space="preserve">
admission tax and local vehicle license fees</t>
        </r>
      </text>
    </comment>
    <comment ref="L35" authorId="2" shapeId="0" xr:uid="{00000000-0006-0000-0200-000003000000}">
      <text>
        <r>
          <rPr>
            <b/>
            <sz val="9"/>
            <color indexed="81"/>
            <rFont val="Tahoma"/>
            <family val="2"/>
          </rPr>
          <t>Mike Bailey:</t>
        </r>
        <r>
          <rPr>
            <sz val="9"/>
            <color indexed="81"/>
            <rFont val="Tahoma"/>
            <family val="2"/>
          </rPr>
          <t xml:space="preserve">
verified - 2006 CAFR SofA</t>
        </r>
      </text>
    </comment>
    <comment ref="A38" authorId="1" shapeId="0" xr:uid="{00000000-0006-0000-0200-000004000000}">
      <text>
        <r>
          <rPr>
            <b/>
            <sz val="8"/>
            <color indexed="81"/>
            <rFont val="Tahoma"/>
            <family val="2"/>
          </rPr>
          <t>mfiles:</t>
        </r>
        <r>
          <rPr>
            <sz val="8"/>
            <color indexed="81"/>
            <rFont val="Tahoma"/>
            <family val="2"/>
          </rPr>
          <t xml:space="preserve">
maps, finance fees, copy fees
</t>
        </r>
      </text>
    </comment>
    <comment ref="A39" authorId="1" shapeId="0" xr:uid="{00000000-0006-0000-0200-000005000000}">
      <text>
        <r>
          <rPr>
            <b/>
            <sz val="8"/>
            <color indexed="81"/>
            <rFont val="Tahoma"/>
            <family val="2"/>
          </rPr>
          <t>mfiles:</t>
        </r>
        <r>
          <rPr>
            <sz val="8"/>
            <color indexed="81"/>
            <rFont val="Tahoma"/>
            <family val="2"/>
          </rPr>
          <t xml:space="preserve">
fire inspection/prevention fees
</t>
        </r>
      </text>
    </comment>
    <comment ref="A40" authorId="1" shapeId="0" xr:uid="{00000000-0006-0000-0200-000006000000}">
      <text>
        <r>
          <rPr>
            <b/>
            <sz val="8"/>
            <color indexed="81"/>
            <rFont val="Tahoma"/>
            <family val="2"/>
          </rPr>
          <t>mfiles:</t>
        </r>
        <r>
          <rPr>
            <sz val="8"/>
            <color indexed="81"/>
            <rFont val="Tahoma"/>
            <family val="2"/>
          </rPr>
          <t xml:space="preserve">
enterprise fund revenue
</t>
        </r>
      </text>
    </comment>
    <comment ref="A42" authorId="1" shapeId="0" xr:uid="{00000000-0006-0000-0200-000007000000}">
      <text>
        <r>
          <rPr>
            <b/>
            <sz val="8"/>
            <color indexed="81"/>
            <rFont val="Tahoma"/>
            <family val="2"/>
          </rPr>
          <t>mfiles:</t>
        </r>
        <r>
          <rPr>
            <sz val="8"/>
            <color indexed="81"/>
            <rFont val="Tahoma"/>
            <family val="2"/>
          </rPr>
          <t xml:space="preserve">
planning and development fees related to transportation</t>
        </r>
      </text>
    </comment>
    <comment ref="A43" authorId="1" shapeId="0" xr:uid="{00000000-0006-0000-0200-000008000000}">
      <text>
        <r>
          <rPr>
            <b/>
            <sz val="8"/>
            <color indexed="81"/>
            <rFont val="Tahoma"/>
            <family val="2"/>
          </rPr>
          <t>mfiles:</t>
        </r>
        <r>
          <rPr>
            <sz val="8"/>
            <color indexed="81"/>
            <rFont val="Tahoma"/>
            <family val="2"/>
          </rPr>
          <t xml:space="preserve">
all other planning and development fees
</t>
        </r>
      </text>
    </comment>
    <comment ref="A45" authorId="1" shapeId="0" xr:uid="{00000000-0006-0000-0200-000009000000}">
      <text>
        <r>
          <rPr>
            <b/>
            <sz val="8"/>
            <color indexed="81"/>
            <rFont val="Tahoma"/>
            <family val="2"/>
          </rPr>
          <t>mfiles:</t>
        </r>
        <r>
          <rPr>
            <sz val="8"/>
            <color indexed="81"/>
            <rFont val="Tahoma"/>
            <family val="2"/>
          </rPr>
          <t xml:space="preserve">
recreation fees
</t>
        </r>
      </text>
    </comment>
    <comment ref="L53" authorId="2" shapeId="0" xr:uid="{00000000-0006-0000-0200-00000A000000}">
      <text>
        <r>
          <rPr>
            <b/>
            <sz val="9"/>
            <color indexed="81"/>
            <rFont val="Tahoma"/>
            <family val="2"/>
          </rPr>
          <t>Mike Bailey:</t>
        </r>
        <r>
          <rPr>
            <sz val="9"/>
            <color indexed="81"/>
            <rFont val="Tahoma"/>
            <family val="2"/>
          </rPr>
          <t xml:space="preserve">
verified - 2006 CAFR SofA</t>
        </r>
      </text>
    </comment>
    <comment ref="O72" authorId="1" shapeId="0" xr:uid="{00000000-0006-0000-0200-00000B000000}">
      <text>
        <r>
          <rPr>
            <b/>
            <sz val="8"/>
            <color indexed="81"/>
            <rFont val="Tahoma"/>
            <family val="2"/>
          </rPr>
          <t>mfiles:</t>
        </r>
        <r>
          <rPr>
            <sz val="8"/>
            <color indexed="81"/>
            <rFont val="Tahoma"/>
            <family val="2"/>
          </rPr>
          <t xml:space="preserve">
stormwater cip debt
</t>
        </r>
      </text>
    </comment>
    <comment ref="Q80" authorId="2" shapeId="0" xr:uid="{00000000-0006-0000-0200-00000C000000}">
      <text>
        <r>
          <rPr>
            <b/>
            <sz val="9"/>
            <color indexed="81"/>
            <rFont val="Tahoma"/>
            <family val="2"/>
          </rPr>
          <t>Mike Bailey:</t>
        </r>
        <r>
          <rPr>
            <sz val="9"/>
            <color indexed="81"/>
            <rFont val="Tahoma"/>
            <family val="2"/>
          </rPr>
          <t xml:space="preserve">
updated for 2010 census
</t>
        </r>
      </text>
    </comment>
    <comment ref="S80" authorId="3" shapeId="0" xr:uid="{00000000-0006-0000-0200-00000D000000}">
      <text>
        <r>
          <rPr>
            <b/>
            <sz val="8"/>
            <color indexed="81"/>
            <rFont val="Tahoma"/>
            <family val="2"/>
          </rPr>
          <t>Nancy M. Violante:</t>
        </r>
        <r>
          <rPr>
            <sz val="8"/>
            <color indexed="81"/>
            <rFont val="Tahoma"/>
            <family val="2"/>
          </rPr>
          <t xml:space="preserve">
http://www.redmond.gov/Government/AboutRedmond/RedmondStatistics/
Population 2013
55,840</t>
        </r>
      </text>
    </comment>
    <comment ref="O82" authorId="2" shapeId="0" xr:uid="{00000000-0006-0000-0200-00000E000000}">
      <text>
        <r>
          <rPr>
            <b/>
            <sz val="9"/>
            <color indexed="81"/>
            <rFont val="Tahoma"/>
            <family val="2"/>
          </rPr>
          <t>Mike Bailey:</t>
        </r>
        <r>
          <rPr>
            <sz val="9"/>
            <color indexed="81"/>
            <rFont val="Tahoma"/>
            <family val="2"/>
          </rPr>
          <t xml:space="preserve">
data from ACS 
http://www.ofm.wa.gov/pop/acs/ofm_acs_data.asp
updated 2009 from ACS data on 12 16, 11</t>
        </r>
      </text>
    </comment>
    <comment ref="P82" authorId="2" shapeId="0" xr:uid="{00000000-0006-0000-0200-00000F000000}">
      <text>
        <r>
          <rPr>
            <b/>
            <sz val="8"/>
            <color indexed="81"/>
            <rFont val="Tahoma"/>
            <family val="2"/>
          </rPr>
          <t>Mike Bailey:</t>
        </r>
        <r>
          <rPr>
            <sz val="8"/>
            <color indexed="81"/>
            <rFont val="Tahoma"/>
            <family val="2"/>
          </rPr>
          <t xml:space="preserve">
American Community Survey data </t>
        </r>
      </text>
    </comment>
    <comment ref="R82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Mike E. Bailey (Finance Director):</t>
        </r>
        <r>
          <rPr>
            <sz val="9"/>
            <color indexed="81"/>
            <rFont val="Tahoma"/>
            <family val="2"/>
          </rPr>
          <t xml:space="preserve">
American Community Surveys zip code 98052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\\redmond.man\FS\FinFolderRedirect\nmviolante\Documents\My Data Sources\findb DynamicsAX General ledger cube.odc" keepAlive="1" name="FinDB DynamicsAX General ledger cube" type="5" refreshedVersion="4" background="1" saveData="1">
    <dbPr connection="Provider=MSOLAP.4;Integrated Security=SSPI;Persist Security Info=True;Initial Catalog=DynamicsAX;Data Source=findb;MDX Compatibility=1;Safety Options=2;MDX Missing Member Mode=Error" command="General ledger cube" commandType="1"/>
    <olapPr sendLocale="1" rowDrillCount="10000" serverFill="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0">
    <s v="FinDB DynamicsAX General ledger cube"/>
    <s v="{[OLAPFUND].[NameAttribute].[All]}"/>
    <s v="{[Transaction date].[Month].[All]}"/>
    <s v="{[OLAPNBU].[NameAttribute].[All]}"/>
    <s v="{[OLAPFUND].[ValueAttribute].[All]}"/>
    <s v="{[OLAPNBU].[ValueAttribute].[All]}"/>
    <s v="{[Ledger transaction].[Posting type].&amp;[0],[Ledger transaction].[Posting type].&amp;[1],[Ledger transaction].[Posting type].&amp;[2],[Ledger transaction].[Posting type].&amp;[3],[Ledger transaction].[Posting type].&amp;[4],[Ledger transaction].[Posting type].&amp;[5],[Ledger transaction].[Posting type].&amp;[6],[Ledger transaction].[Posting type].&amp;[7],[Ledger transaction].[Posting type].&amp;[8],[Ledger transaction].[Posting type].&amp;[9],[Ledger transaction].[Posting type].&amp;[10],[Ledger transaction].[Posting type].&amp;[11],[Ledger transaction].[Posting type].&amp;[12],[Ledger transaction].[Posting type].&amp;[14],[Ledger transaction].[Posting type].&amp;[15],[Ledger transaction].[Posting type].&amp;[16],[Ledger transaction].[Posting type].&amp;[17],[Ledger transaction].[Posting type].&amp;[18],[Ledger transaction].[Posting type].&amp;[20],[Ledger transaction].[Posting type].&amp;[21],[Ledger transaction].[Posting type].&amp;[22],[Ledger transaction].[Posting type].&amp;[23],[Ledger transaction].[Posting type].&amp;[24],[Ledger transaction].[Posting type].&amp;[25],[Ledger transaction].[Posting type].&amp;[26],[Ledger transaction].[Posting type].&amp;[27],[Ledger transaction].[Posting type].&amp;[28],[Ledger transaction].[Posting type].&amp;[29],[Ledger transaction].[Posting type].&amp;[30],[Ledger transaction].[Posting type].&amp;[31],[Ledger transaction].[Posting type].&amp;[32],[Ledger transaction].[Posting type].&amp;[33],[Ledger transaction].[Posting type].&amp;[34],[Ledger transaction].[Posting type].&amp;[35],[Ledger transaction].[Posting type].&amp;[36],[Ledger transaction].[Posting type].&amp;[37],[Ledger transaction].[Posting type].&amp;[38],[Ledger transaction].[Posting type].&amp;[39],[Ledger transaction].[Posting type].&amp;[40],[Ledger transaction].[Posting type].&amp;[41],[Ledger transaction].[Posting type].&amp;[42],[Ledger transaction].[Posting type].&amp;[43],[Ledger transaction].[Posting type].&amp;[44],[Ledger transaction].[Posting type].&amp;[45],[Ledger transaction].[Posting type].&amp;[46],[Ledger transaction].[Posting type].&amp;[47],[Ledger transaction].[Posting type].&amp;[48],[Ledger transaction].[Posting type].&amp;[49],[Ledger transaction].[Posting type].&amp;[50],[Ledger transaction].[Posting type].&amp;[51],[Ledger transaction].[Posting type].&amp;[52],[Ledger transaction].[Posting type].&amp;[53],[Ledger transaction].[Posting type].&amp;[54],[Ledger transaction].[Posting type].&amp;[55],[Ledger transaction].[Posting type].&amp;[56],[Ledger transaction].[Posting type].&amp;[57],[Ledger transaction].[Posting type].&amp;[58],[Ledger transaction].[Posting type].&amp;[59],[Ledger transaction].[Posting type].&amp;[60],[Ledger transaction].[Posting type].&amp;[61],[Ledger transaction].[Posting type].&amp;[62],[Ledger transaction].[Posting type].&amp;[63],[Ledger transaction].[Posting type].&amp;[64],[Ledger transaction].[Posting type].&amp;[65],[Ledger transaction].[Posting type].&amp;[66],[Ledger transaction].[Posting type].&amp;[67],[Ledger transaction].[Posting type].&amp;[68],[Ledger transaction].[Posting type].&amp;[71],[Ledger transaction].[Posting type].&amp;[72],[Ledger transaction].[Posting type].&amp;[73],[Ledger transaction].[Posting type].&amp;[74],[Ledger transaction].[Posting type].&amp;[75],[Ledger transaction].[Posting type].&amp;[76],[Ledger transaction].[Posting type].&amp;[77],[Ledger transaction].[Posting type].&amp;[78],[Ledger transaction].[Posting type].&amp;[79],[Ledger transaction].[Posting type].&amp;[80],[Ledger transaction].[Posting type].&amp;[81],[Ledger transaction].[Posting type].&amp;[82],[Ledger transaction].[Posting type].&amp;[83],[Ledger transaction].[Posting type].&amp;[84],[Ledger transaction].[Posting type].&amp;[85],[Ledger transaction].[Posting type].&amp;[86],[Ledger transaction].[Posting type].&amp;[87],[Ledger transaction].[Posting type].&amp;[91],[Ledger transaction].[Posting type].&amp;[92],[Ledger transaction].[Posting type].&amp;[93],[Ledger transaction].[Posting type].&amp;[94],[Ledger transaction].[Posting type].&amp;[95],[Ledger transaction].[Posting type].&amp;[96],[Ledger transaction].[Posting type].&amp;[97],[Ledger transaction].[Posting type].&amp;[98],[Ledger transaction].[Posting type].&amp;[99],[Ledger transaction].[Posting type].&amp;[100],[Ledger transaction].[Posting type].&amp;[101],[Ledger transaction].[Posting type].&amp;[102],[Ledger transaction].[Posting type].&amp;[103],[Ledger transaction].[Posting type].&amp;[105],[Ledger transaction].[Posting type].&amp;[106],[Ledger transaction].[Posting type].&amp;[107],[Ledger transaction].[Posting type].&amp;[108],[Ledger transaction].[Posting type].&amp;[109],[Ledger transaction].[Posting type].&amp;[110],[Ledger transaction].[Posting type].&amp;[111],[Ledger transaction].[Posting type].&amp;[112],[Ledger transaction].[Posting type].&amp;[113],[Ledger transaction].[Posting type].&amp;[114],[Ledger transaction].[Posting type].&amp;[115],[Ledger transaction].[Posting type].&amp;[116],[Ledger transaction].[Posting type].&amp;[117],[Ledger transaction].[Posting type].&amp;[118],[Ledger transaction].[Posting type].&amp;[119],[Ledger transaction].[Posting type].&amp;[120],[Ledger transaction].[Posting type].&amp;[121],[Ledger transaction].[Posting type].&amp;[122],[Ledger transaction].[Posting type].&amp;[123],[Ledger transaction].[Posting type].&amp;[124],[Ledger transaction].[Posting type].&amp;[125],[Ledger transaction].[Posting type].&amp;[126],[Ledger transaction].[Posting type].&amp;[127],[Ledger transaction].[Posting type].&amp;[128],[Ledger transaction].[Posting type].&amp;[129],[Ledger transaction].[Posting type].&amp;[130],[Ledger transaction].[Posting type].&amp;[131],[Ledger transaction].[Posting type].&amp;[132],[Ledger transaction].[Posting type].&amp;[133],[Ledger transaction].[Posting type].&amp;[134],[Ledger transaction].[Posting type].&amp;[135],[Ledger transaction].[Posting type].&amp;[136],[Ledger transaction].[Posting type].&amp;[137],[Ledger transaction].[Posting type].&amp;[138],[Ledger transaction].[Posting type].&amp;[139],[Ledger transaction].[Posting type].&amp;[141],[Ledger transaction].[Posting type].&amp;[142],[Ledger transaction].[Posting type].&amp;[161],[Ledger transaction].[Posting type].&amp;[162],[Ledger transaction].[Posting type].&amp;[163],[Ledger transaction].[Posting type].&amp;[201],[Ledger transaction].[Posting type].&amp;[202],[Ledger transaction].[Posting type].&amp;[203],[Ledger transaction].[Posting type].&amp;[204],[Ledger transaction].[Posting type].&amp;[205],[Ledger transaction].[Posting type].&amp;[206],[Ledger transaction].[Posting type].&amp;[207],[Ledger transaction].[Posting type].&amp;[208],[Ledger transaction].[Posting type].&amp;[209],[Ledger transaction].[Posting type].&amp;[210],[Ledger transaction].[Posting type].&amp;[211],[Ledger transaction].[Posting type].&amp;[212],[Ledger transaction].[Posting type].&amp;[213],[Ledger transaction].[Posting type].&amp;[214],[Ledger transaction].[Posting type].&amp;[216],[Ledger transaction].[Posting type].&amp;[219],[Ledger transaction].[Posting type].&amp;[220],[Ledger transaction].[Posting type].&amp;[221],[Ledger transaction].[Posting type].&amp;[222],[Ledger transaction].[Posting type].&amp;[223],[Ledger transaction].[Posting type].&amp;[224],[Ledger transaction].[Posting type].&amp;[225],[Ledger transaction].[Posting type].&amp;[226],[Ledger transaction].[Posting type].&amp;[228],[Ledger transaction].[Posting type].&amp;[229],[Ledger transaction].[Posting type].&amp;[230],[Ledger transaction].[Posting type].&amp;[231],[Ledger transaction].[Posting type].&amp;[232],[Ledger transaction].[Posting type].&amp;[233],[Ledger transaction].[Posting type].&amp;[234],[Ledger transaction].[Posting type].&amp;[235],[Ledger transaction].[Posting type].&amp;[236],[Ledger transaction].[Posting type].[All].UNKNOWNMEMBER}"/>
    <s v="{[Ledger transaction].[Fiscal period type].&amp;[1],[Ledger transaction].[Fiscal period type].&amp;[2]}"/>
    <s v="{[Ledger budget].[Budget register entry status].&amp;[1]}"/>
    <s v="{[Ledger budget].[Budget type].&amp;[1],[Ledger budget].[Budget type].&amp;[2],[Ledger budget].[Budget type].&amp;[3],[Ledger budget].[Budget type].&amp;[6],[Ledger budget].[Budget type].&amp;[7],[Ledger budget].[Budget type].&amp;[8],[Ledger budget].[Budget type].&amp;[9],[Ledger budget].[Budget type].&amp;[10],[Ledger budget].[Budget type].&amp;[12],[Ledger budget].[Budget type].&amp;[13],[Ledger budget].[Budget type].[All].UNKNOWNMEMBER}"/>
  </metadataStrings>
  <mdxMetadata count="9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  <mdx n="0" f="s">
      <ms ns="7" c="0"/>
    </mdx>
    <mdx n="0" f="s">
      <ms ns="8" c="0"/>
    </mdx>
    <mdx n="0" f="s">
      <ms ns="9" c="0"/>
    </mdx>
  </mdxMetadata>
  <valueMetadata count="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</valueMetadata>
</metadata>
</file>

<file path=xl/sharedStrings.xml><?xml version="1.0" encoding="utf-8"?>
<sst xmlns="http://schemas.openxmlformats.org/spreadsheetml/2006/main" count="814" uniqueCount="749">
  <si>
    <t>City of Redmond</t>
  </si>
  <si>
    <t>General Property Tax</t>
  </si>
  <si>
    <t xml:space="preserve">  Restricted</t>
  </si>
  <si>
    <t xml:space="preserve">  Unrestricted</t>
  </si>
  <si>
    <t>Subtotal</t>
  </si>
  <si>
    <t>Sales and Use Tax</t>
  </si>
  <si>
    <t xml:space="preserve">  Retail Sales</t>
  </si>
  <si>
    <t xml:space="preserve">  Criminal Justice</t>
  </si>
  <si>
    <t>Business and Utility Taxes</t>
  </si>
  <si>
    <t xml:space="preserve">  Business Tax</t>
  </si>
  <si>
    <t xml:space="preserve">  Utility</t>
  </si>
  <si>
    <t>Other Local Taxes</t>
  </si>
  <si>
    <t>--</t>
  </si>
  <si>
    <t xml:space="preserve">  Hotel/Motel Tax</t>
  </si>
  <si>
    <t xml:space="preserve">  Real Estate Excise Tax</t>
  </si>
  <si>
    <t xml:space="preserve">  Gambling Tax</t>
  </si>
  <si>
    <t xml:space="preserve">  Leasehold Excise</t>
  </si>
  <si>
    <t xml:space="preserve">  Other Taxes</t>
  </si>
  <si>
    <t>Licenses and Permits</t>
  </si>
  <si>
    <t xml:space="preserve">  Business License</t>
  </si>
  <si>
    <t xml:space="preserve">  Permits</t>
  </si>
  <si>
    <t>Charges and Fees for Service</t>
  </si>
  <si>
    <t xml:space="preserve">  General Government</t>
  </si>
  <si>
    <t xml:space="preserve">  Security People and Property</t>
  </si>
  <si>
    <t xml:space="preserve">  Physical Environment</t>
  </si>
  <si>
    <t xml:space="preserve">  Transportation</t>
  </si>
  <si>
    <t xml:space="preserve">  Economic Environment</t>
  </si>
  <si>
    <t xml:space="preserve">  Cultural and Recreation</t>
  </si>
  <si>
    <t>Interest Earnings</t>
  </si>
  <si>
    <t>Fines and Forfeitures</t>
  </si>
  <si>
    <t>Miscellaneous</t>
  </si>
  <si>
    <t xml:space="preserve">  Rents and Leases</t>
  </si>
  <si>
    <t xml:space="preserve">  Insurance Premiums</t>
  </si>
  <si>
    <t xml:space="preserve">  Interdepartmental Revenue</t>
  </si>
  <si>
    <t xml:space="preserve">  Grants &amp; Contributions</t>
  </si>
  <si>
    <t xml:space="preserve">  Special Assessments</t>
  </si>
  <si>
    <t>Intergovernmental Revenues</t>
  </si>
  <si>
    <t>Debt Proceeds</t>
  </si>
  <si>
    <t>Personal Income</t>
  </si>
  <si>
    <t xml:space="preserve">  Population</t>
  </si>
  <si>
    <t xml:space="preserve">  Per Capita Income</t>
  </si>
  <si>
    <t>Personal Income Total</t>
  </si>
  <si>
    <t>Population Growth</t>
  </si>
  <si>
    <t>Notes:</t>
  </si>
  <si>
    <t>2.  Population data source:  Washington State Auditor's Office</t>
  </si>
  <si>
    <t>1.  Revenue data source:  Washington State Auditor's Office</t>
  </si>
  <si>
    <t>Price of Government Calculation</t>
  </si>
  <si>
    <t>Revenues</t>
  </si>
  <si>
    <r>
      <t xml:space="preserve">Estimated Growth </t>
    </r>
    <r>
      <rPr>
        <sz val="8"/>
        <rFont val="Times New Roman"/>
        <family val="1"/>
      </rPr>
      <t>(3)</t>
    </r>
  </si>
  <si>
    <t>Estimated Growth CPI-W</t>
  </si>
  <si>
    <t>Subtotal All Revenues</t>
  </si>
  <si>
    <t xml:space="preserve">  Less: Debt Proceeds</t>
  </si>
  <si>
    <t>Revised Total Revenues</t>
  </si>
  <si>
    <t>Price of Government (all revenues)</t>
  </si>
  <si>
    <t>Price of Government (less debt)</t>
  </si>
  <si>
    <t>3.  Per Capita Income source:  U.S. Bureau of Census; Lake Washington School District; 2000,2005,2006 (for years not available estimated 4.8% growth)</t>
  </si>
  <si>
    <t>King County</t>
  </si>
  <si>
    <t>Price of Government</t>
  </si>
  <si>
    <t>State of Washington</t>
  </si>
  <si>
    <t xml:space="preserve">City of Bellevue </t>
  </si>
  <si>
    <t>City of Kirkland</t>
  </si>
  <si>
    <t>City of Issaquah</t>
  </si>
  <si>
    <t>City of Seattle</t>
  </si>
  <si>
    <t>City of Tukwila</t>
  </si>
  <si>
    <t>City of Renton</t>
  </si>
  <si>
    <t xml:space="preserve">  Revenues less debt proceeds</t>
  </si>
  <si>
    <t xml:space="preserve">  Less:  Debt Proceeds</t>
  </si>
  <si>
    <t>4.  Revenue totals do not incluce beginning fund balances.</t>
  </si>
  <si>
    <t>Revenues (excludes beg fund bal)</t>
  </si>
  <si>
    <t>Redmond</t>
  </si>
  <si>
    <t>General Fund Only</t>
  </si>
  <si>
    <t>Price of Government (GF)</t>
  </si>
  <si>
    <t>Redmond General Fund Only</t>
  </si>
  <si>
    <t xml:space="preserve">  Brokered Natural Gax</t>
  </si>
  <si>
    <t>5-yr average PI increase</t>
  </si>
  <si>
    <t>Redmond Taxes / Fees Only</t>
  </si>
  <si>
    <t>Taxes / Fees</t>
  </si>
  <si>
    <t>Redmond Taxes Only</t>
  </si>
  <si>
    <t>Taxes Only</t>
  </si>
  <si>
    <t>Property Tax</t>
  </si>
  <si>
    <t>Property Tax POG</t>
  </si>
  <si>
    <t>Sales Tax</t>
  </si>
  <si>
    <t>Sales Tax POG</t>
  </si>
  <si>
    <t>Utility Taxes</t>
  </si>
  <si>
    <t>Utility Taxes POG</t>
  </si>
  <si>
    <t>Other Taxes</t>
  </si>
  <si>
    <t>Other Taxes POG</t>
  </si>
  <si>
    <t>Licenses / Permits</t>
  </si>
  <si>
    <t>Licenses / Permits POG</t>
  </si>
  <si>
    <t>Charge for Service</t>
  </si>
  <si>
    <t>Charge for Service POG</t>
  </si>
  <si>
    <t>All other sources</t>
  </si>
  <si>
    <t>All other sources POG</t>
  </si>
  <si>
    <t>Total</t>
  </si>
  <si>
    <t>households</t>
  </si>
  <si>
    <t>household income</t>
  </si>
  <si>
    <t>Utility Tax</t>
  </si>
  <si>
    <t>Licenses &amp; Permits</t>
  </si>
  <si>
    <t>Charges for Service</t>
  </si>
  <si>
    <t>Fines</t>
  </si>
  <si>
    <t>Intergovernmental</t>
  </si>
  <si>
    <t>Intergovt'l Capital</t>
  </si>
  <si>
    <t xml:space="preserve">Sales Tax </t>
  </si>
  <si>
    <t>Audit recovery resulted in one-time spike in sales taxes</t>
  </si>
  <si>
    <t>Other taxes</t>
  </si>
  <si>
    <t>Econcomy generated more than twice the "normal" real estate transfer taxes</t>
  </si>
  <si>
    <t>Utility tax collections were also unusally high</t>
  </si>
  <si>
    <t>Fees</t>
  </si>
  <si>
    <t xml:space="preserve">Increase in surface water utility rates </t>
  </si>
  <si>
    <t>Permit fees for development were high due to the economy</t>
  </si>
  <si>
    <t>Other</t>
  </si>
  <si>
    <t>Disposition of surplus fixed assets were unusually high</t>
  </si>
  <si>
    <t>Property taxes</t>
  </si>
  <si>
    <t>First collection at voter approved increased levy rates</t>
  </si>
  <si>
    <t>Overall slower economy resulted in declines in many directly related revenues</t>
  </si>
  <si>
    <t>Overall strong economy created unusual / short-term increases</t>
  </si>
  <si>
    <t>Overall - significant declines in revenues directly related to economy</t>
  </si>
  <si>
    <t>Charges for Services</t>
  </si>
  <si>
    <t>Development related impact fees experienced a short-term (one-year) jump</t>
  </si>
  <si>
    <t>Intergovernmental revenues</t>
  </si>
  <si>
    <t>Grants were $23m while normally around $5 - this accounted for the overall increase</t>
  </si>
  <si>
    <t>Overall - pretty typical year reflecting the slow economy</t>
  </si>
  <si>
    <t>Capital contributions were higher than normal (more than twice the norm)</t>
  </si>
  <si>
    <t>Miscellaneous Revenue</t>
  </si>
  <si>
    <t>Sales tax</t>
  </si>
  <si>
    <t>2012 - 2016</t>
  </si>
  <si>
    <t>Estimates based on general revenue forecast assumptions</t>
  </si>
  <si>
    <t>1997-2010 based on census data available through WA state OFM</t>
  </si>
  <si>
    <t>2011 - 2016 based on estimated changes in:</t>
  </si>
  <si>
    <t>population from City of Redmond forecasts</t>
  </si>
  <si>
    <t>personal income from WA State Forecast council statewide estimates of annual change</t>
  </si>
  <si>
    <t>A star exists in the chart where the POG would have been without this grant</t>
  </si>
  <si>
    <t>GAP From 5% target - %</t>
  </si>
  <si>
    <t>GAP From 5% target - $</t>
  </si>
  <si>
    <t>CPI-W</t>
  </si>
  <si>
    <t xml:space="preserve"> LGFRS change - deduct 338s</t>
  </si>
  <si>
    <t xml:space="preserve"> LGFRS change - deduct 348, 349s</t>
  </si>
  <si>
    <t>Capital Contributions</t>
  </si>
  <si>
    <t xml:space="preserve">  Disposition of Fixed Assets / other</t>
  </si>
  <si>
    <t>Difference to 5.0</t>
  </si>
  <si>
    <t>Difference to 5.5</t>
  </si>
  <si>
    <t>Personal Income adjusted by CPI W (2005 is base)</t>
  </si>
  <si>
    <t>Replaced with actual 6/5/2014 nmv</t>
  </si>
  <si>
    <t>Fund Name</t>
  </si>
  <si>
    <t>All</t>
  </si>
  <si>
    <t>Transaction date.Month</t>
  </si>
  <si>
    <t>NBU Name</t>
  </si>
  <si>
    <t>Fund Number</t>
  </si>
  <si>
    <t>NBU Number</t>
  </si>
  <si>
    <t>Posting type</t>
  </si>
  <si>
    <t>(Multiple Items)</t>
  </si>
  <si>
    <t>Fiscal period type</t>
  </si>
  <si>
    <t>Budget register entry status</t>
  </si>
  <si>
    <t>Completed</t>
  </si>
  <si>
    <t>Budget type</t>
  </si>
  <si>
    <t>Actual</t>
  </si>
  <si>
    <t>Year</t>
  </si>
  <si>
    <t>Account type</t>
  </si>
  <si>
    <t>Main account</t>
  </si>
  <si>
    <t>Main account name</t>
  </si>
  <si>
    <t>Derived financial hierarchy attribute value combination</t>
  </si>
  <si>
    <t>2011</t>
  </si>
  <si>
    <t>2012</t>
  </si>
  <si>
    <t>2013</t>
  </si>
  <si>
    <t>Grand Total</t>
  </si>
  <si>
    <t>Revenue</t>
  </si>
  <si>
    <t>30500</t>
  </si>
  <si>
    <t>Beginning Fund Balance</t>
  </si>
  <si>
    <t>31110</t>
  </si>
  <si>
    <t>Real And Personal Property Taxes</t>
  </si>
  <si>
    <t>31210</t>
  </si>
  <si>
    <t>Forest Excise Tax</t>
  </si>
  <si>
    <t>31300</t>
  </si>
  <si>
    <t>Retail Taxes and Use Taxes</t>
  </si>
  <si>
    <t>31310</t>
  </si>
  <si>
    <t>Local Retail Sales and Use Tax</t>
  </si>
  <si>
    <t>31331</t>
  </si>
  <si>
    <t>Hotel/Motel Tax</t>
  </si>
  <si>
    <t>31360</t>
  </si>
  <si>
    <t>Natural Gas Use Tax</t>
  </si>
  <si>
    <t>31371</t>
  </si>
  <si>
    <t>Criminal Justice Sales &amp; Use Tax</t>
  </si>
  <si>
    <t>31610</t>
  </si>
  <si>
    <t>Business and Occupation Taxes</t>
  </si>
  <si>
    <t>31620</t>
  </si>
  <si>
    <t>Admissions Tax</t>
  </si>
  <si>
    <t>31641</t>
  </si>
  <si>
    <t>Utility Tax - Electric</t>
  </si>
  <si>
    <t>31643</t>
  </si>
  <si>
    <t>Utility Tax - Gas</t>
  </si>
  <si>
    <t>31645</t>
  </si>
  <si>
    <t>Utility Tax - Garbage/Solid Waste</t>
  </si>
  <si>
    <t>31647</t>
  </si>
  <si>
    <t>Utility Tax - Telephone</t>
  </si>
  <si>
    <t>31672</t>
  </si>
  <si>
    <t>Utility Tax - Water</t>
  </si>
  <si>
    <t>31720</t>
  </si>
  <si>
    <t>Leasehold Excise Tax</t>
  </si>
  <si>
    <t>31730</t>
  </si>
  <si>
    <t>Real Estate Excise Tax (REET)</t>
  </si>
  <si>
    <t>31734</t>
  </si>
  <si>
    <t>REET 1 - First Quarter Percent</t>
  </si>
  <si>
    <t>31735</t>
  </si>
  <si>
    <t>REET 2 - Second Quarter Percent</t>
  </si>
  <si>
    <t>31751</t>
  </si>
  <si>
    <t>Punch Boards And Pull Tabs</t>
  </si>
  <si>
    <t>31753</t>
  </si>
  <si>
    <t>Amusement Games</t>
  </si>
  <si>
    <t>32134</t>
  </si>
  <si>
    <t>Fire Code Permit Fee</t>
  </si>
  <si>
    <t>32165</t>
  </si>
  <si>
    <t>Tow Truck Operator</t>
  </si>
  <si>
    <t>32169</t>
  </si>
  <si>
    <t>Occupation Registration</t>
  </si>
  <si>
    <t>32170</t>
  </si>
  <si>
    <t>Miscellaneous Business Licenses</t>
  </si>
  <si>
    <t>32173</t>
  </si>
  <si>
    <t>Adult Entertainment</t>
  </si>
  <si>
    <t>32179</t>
  </si>
  <si>
    <t>Carnival License</t>
  </si>
  <si>
    <t>32180</t>
  </si>
  <si>
    <t>Penalties On Business Licenses</t>
  </si>
  <si>
    <t>32190</t>
  </si>
  <si>
    <t>Other Business Licenses And Permits</t>
  </si>
  <si>
    <t>32191</t>
  </si>
  <si>
    <t>Franchise Fees</t>
  </si>
  <si>
    <t>32192</t>
  </si>
  <si>
    <t>Pawnbroker</t>
  </si>
  <si>
    <t>32210</t>
  </si>
  <si>
    <t>Buildings, Structure And Equipment</t>
  </si>
  <si>
    <t>32211</t>
  </si>
  <si>
    <t>Commercial Bldg Permit</t>
  </si>
  <si>
    <t>32212</t>
  </si>
  <si>
    <t>Residential Bldg Permit</t>
  </si>
  <si>
    <t>32213</t>
  </si>
  <si>
    <t>Plumbing Permit</t>
  </si>
  <si>
    <t>32214</t>
  </si>
  <si>
    <t>Electrical Permit</t>
  </si>
  <si>
    <t>32216</t>
  </si>
  <si>
    <t>Heating Permit</t>
  </si>
  <si>
    <t>32240</t>
  </si>
  <si>
    <t>Street and Curb Permits</t>
  </si>
  <si>
    <t>32241</t>
  </si>
  <si>
    <t>Special Event Permit</t>
  </si>
  <si>
    <t>32242</t>
  </si>
  <si>
    <t>Zone Parking Permits</t>
  </si>
  <si>
    <t>32291</t>
  </si>
  <si>
    <t>Gun Permit</t>
  </si>
  <si>
    <t>32292</t>
  </si>
  <si>
    <t>Side Sewer Permit</t>
  </si>
  <si>
    <t>33100</t>
  </si>
  <si>
    <t>Direct Federal Grants</t>
  </si>
  <si>
    <t>33221</t>
  </si>
  <si>
    <t>COBRA Payroll Tax Credit</t>
  </si>
  <si>
    <t>33300</t>
  </si>
  <si>
    <t>Indirect Federal Grants</t>
  </si>
  <si>
    <t>33400</t>
  </si>
  <si>
    <t>State Grants</t>
  </si>
  <si>
    <t>33600</t>
  </si>
  <si>
    <t>State Entitlements-Vehicle, REET, Sales Tax Mitigation</t>
  </si>
  <si>
    <t>33606</t>
  </si>
  <si>
    <t>State Entitlements-Criminal Justice</t>
  </si>
  <si>
    <t>33700</t>
  </si>
  <si>
    <t>Interlocal Grants, Entitlements, Impact Payments</t>
  </si>
  <si>
    <t>33704</t>
  </si>
  <si>
    <t>King County Interlocal Grant-Public Health</t>
  </si>
  <si>
    <t>33707</t>
  </si>
  <si>
    <t>King County Interlocal Grant</t>
  </si>
  <si>
    <t>33800</t>
  </si>
  <si>
    <t>Intergovernmental Service Revenues</t>
  </si>
  <si>
    <t>33809</t>
  </si>
  <si>
    <t>Intergovernmental Revenue-King County</t>
  </si>
  <si>
    <t>33821</t>
  </si>
  <si>
    <t>Law Enforcement Services</t>
  </si>
  <si>
    <t>33822</t>
  </si>
  <si>
    <t>Fire Control Services</t>
  </si>
  <si>
    <t>33823</t>
  </si>
  <si>
    <t>Detention And/Or Correction</t>
  </si>
  <si>
    <t>33824</t>
  </si>
  <si>
    <t>I/G Revenue - Inspections</t>
  </si>
  <si>
    <t>33825</t>
  </si>
  <si>
    <t>Emergency Services</t>
  </si>
  <si>
    <t>33828</t>
  </si>
  <si>
    <t>Communications, Alarms And Dispatch Services</t>
  </si>
  <si>
    <t>33831</t>
  </si>
  <si>
    <t>Environmental And Conservation Services</t>
  </si>
  <si>
    <t>33871</t>
  </si>
  <si>
    <t>Lake Washington School District SRO fees</t>
  </si>
  <si>
    <t>33876</t>
  </si>
  <si>
    <t>Park Facilities</t>
  </si>
  <si>
    <t>33910</t>
  </si>
  <si>
    <t>ARRA Direct Federal</t>
  </si>
  <si>
    <t>33920</t>
  </si>
  <si>
    <t>ARRA Indirect Federal</t>
  </si>
  <si>
    <t>34100</t>
  </si>
  <si>
    <t>General Government</t>
  </si>
  <si>
    <t>gg</t>
  </si>
  <si>
    <t>34143</t>
  </si>
  <si>
    <t>Admin Fee-LWSD Impact Fee Collection Fee</t>
  </si>
  <si>
    <t>34150</t>
  </si>
  <si>
    <t>Sales of Maps/Publications</t>
  </si>
  <si>
    <t>34171</t>
  </si>
  <si>
    <t>Sales Of Taxable  Merchandise</t>
  </si>
  <si>
    <t>34175</t>
  </si>
  <si>
    <t>Sales Of Nontaxable  Merchandise</t>
  </si>
  <si>
    <t>34192</t>
  </si>
  <si>
    <t>Property Management Services</t>
  </si>
  <si>
    <t>34195</t>
  </si>
  <si>
    <t>Legal Services</t>
  </si>
  <si>
    <t>34200</t>
  </si>
  <si>
    <t>Public Safety</t>
  </si>
  <si>
    <t>sec</t>
  </si>
  <si>
    <t>34210</t>
  </si>
  <si>
    <t>Police OT</t>
  </si>
  <si>
    <t>34212</t>
  </si>
  <si>
    <t>Police Flagging</t>
  </si>
  <si>
    <t>34221</t>
  </si>
  <si>
    <t>Fire Public Events Service</t>
  </si>
  <si>
    <t>34222</t>
  </si>
  <si>
    <t>Aid Car Standby</t>
  </si>
  <si>
    <t>34224</t>
  </si>
  <si>
    <t>First Aid Course Instruction</t>
  </si>
  <si>
    <t>34240</t>
  </si>
  <si>
    <t>Protective Inspection Fees</t>
  </si>
  <si>
    <t>34243</t>
  </si>
  <si>
    <t>Construction Inspection Fees</t>
  </si>
  <si>
    <t>34250</t>
  </si>
  <si>
    <t>Emergency Service Fees</t>
  </si>
  <si>
    <t>34290</t>
  </si>
  <si>
    <t>General Government-Public Events</t>
  </si>
  <si>
    <t>34291</t>
  </si>
  <si>
    <t>False Alarms Fees</t>
  </si>
  <si>
    <t>34300</t>
  </si>
  <si>
    <t>Utilities And Environment</t>
  </si>
  <si>
    <t>34319</t>
  </si>
  <si>
    <t>Tree Replacement</t>
  </si>
  <si>
    <t>34320</t>
  </si>
  <si>
    <t>Stormwater Management</t>
  </si>
  <si>
    <t>34321</t>
  </si>
  <si>
    <t>Asbuilt Deposit Forfeitures</t>
  </si>
  <si>
    <t>34322</t>
  </si>
  <si>
    <t>Engineering Sewer Inspection</t>
  </si>
  <si>
    <t>34323</t>
  </si>
  <si>
    <t>Engineering Fee-Reimbursement Agreements</t>
  </si>
  <si>
    <t>34324</t>
  </si>
  <si>
    <t>Inspection Fees OT</t>
  </si>
  <si>
    <t>34325</t>
  </si>
  <si>
    <t>Engineering Review Fees</t>
  </si>
  <si>
    <t>34340</t>
  </si>
  <si>
    <t>Water Sales</t>
  </si>
  <si>
    <t>34344</t>
  </si>
  <si>
    <t>Water-Admin Fees</t>
  </si>
  <si>
    <t>34345</t>
  </si>
  <si>
    <t>Water Wheeling</t>
  </si>
  <si>
    <t>34351</t>
  </si>
  <si>
    <t>Sewer Service</t>
  </si>
  <si>
    <t>34354</t>
  </si>
  <si>
    <t>Sewer-Admin Fees</t>
  </si>
  <si>
    <t>34355</t>
  </si>
  <si>
    <t>Sewer-Joint Use</t>
  </si>
  <si>
    <t>34357</t>
  </si>
  <si>
    <t>DRS Sewer</t>
  </si>
  <si>
    <t>34359</t>
  </si>
  <si>
    <t>Sewer-Misc</t>
  </si>
  <si>
    <t>34370</t>
  </si>
  <si>
    <t>Recycle Contract Fees</t>
  </si>
  <si>
    <t>34383</t>
  </si>
  <si>
    <t>Storm Drainage</t>
  </si>
  <si>
    <t>34389</t>
  </si>
  <si>
    <t>Street Lights-Rose Hill</t>
  </si>
  <si>
    <t>34410</t>
  </si>
  <si>
    <t>Road Street Maintenance And Repair Charges</t>
  </si>
  <si>
    <t>34480</t>
  </si>
  <si>
    <t>Traffic Modeling Fees</t>
  </si>
  <si>
    <t>34490</t>
  </si>
  <si>
    <t>Other Transportation Fees</t>
  </si>
  <si>
    <t>34581</t>
  </si>
  <si>
    <t>Planning Fees</t>
  </si>
  <si>
    <t>34583</t>
  </si>
  <si>
    <t>Plan Review Fire</t>
  </si>
  <si>
    <t>34585</t>
  </si>
  <si>
    <t>Impact Fee Revenue</t>
  </si>
  <si>
    <t>34731</t>
  </si>
  <si>
    <t>Park User Fees</t>
  </si>
  <si>
    <t>34732</t>
  </si>
  <si>
    <t>Field Surcharge</t>
  </si>
  <si>
    <t>34734</t>
  </si>
  <si>
    <t>Field Lighting Fees</t>
  </si>
  <si>
    <t>34741</t>
  </si>
  <si>
    <t>Ticket Sales</t>
  </si>
  <si>
    <t>34742</t>
  </si>
  <si>
    <t>Old Firehouse Teen Center Sales</t>
  </si>
  <si>
    <t>34761</t>
  </si>
  <si>
    <t>Recreation Class Fees</t>
  </si>
  <si>
    <t>34790</t>
  </si>
  <si>
    <t>Other Fees</t>
  </si>
  <si>
    <t>34791</t>
  </si>
  <si>
    <t>Parade Fees</t>
  </si>
  <si>
    <t>34831</t>
  </si>
  <si>
    <t>Fleet-Equipment Repair</t>
  </si>
  <si>
    <t>34914</t>
  </si>
  <si>
    <t>Utility Overhead</t>
  </si>
  <si>
    <t>34915</t>
  </si>
  <si>
    <t>Overhead Costs-Non Utility</t>
  </si>
  <si>
    <t>34942</t>
  </si>
  <si>
    <t>Road Maintenance Services</t>
  </si>
  <si>
    <t>35310</t>
  </si>
  <si>
    <t>New Civil Traffic Infractions</t>
  </si>
  <si>
    <t>35400</t>
  </si>
  <si>
    <t>New Parking Penalties</t>
  </si>
  <si>
    <t>35520</t>
  </si>
  <si>
    <t>DUI Fines</t>
  </si>
  <si>
    <t>35580</t>
  </si>
  <si>
    <t>Other Criminal Traffic Misdemeanor Fines</t>
  </si>
  <si>
    <t>35690</t>
  </si>
  <si>
    <t>Other Criminal Non-Traffic  Fines</t>
  </si>
  <si>
    <t>35730</t>
  </si>
  <si>
    <t>District Court Cost Recoupments</t>
  </si>
  <si>
    <t>35734</t>
  </si>
  <si>
    <t>Law Enforcement Recoupment</t>
  </si>
  <si>
    <t>35750</t>
  </si>
  <si>
    <t>Criminal Confiscation</t>
  </si>
  <si>
    <t>35990</t>
  </si>
  <si>
    <t>Code Violations</t>
  </si>
  <si>
    <t>35991</t>
  </si>
  <si>
    <t>Fire Code Fines</t>
  </si>
  <si>
    <t>36111</t>
  </si>
  <si>
    <t>Investment Interest</t>
  </si>
  <si>
    <t>36130</t>
  </si>
  <si>
    <t>Gains (Losses) on Investments</t>
  </si>
  <si>
    <t>36140</t>
  </si>
  <si>
    <t>Tax Interest</t>
  </si>
  <si>
    <t>36151</t>
  </si>
  <si>
    <t>Special Assesment Penalties</t>
  </si>
  <si>
    <t>36155</t>
  </si>
  <si>
    <t>Special Assesment Interest</t>
  </si>
  <si>
    <t>36240</t>
  </si>
  <si>
    <t>Space/Facilities Leases (Short - Term)</t>
  </si>
  <si>
    <t>36250</t>
  </si>
  <si>
    <t>Space/Facilities Leases (Long - Term)</t>
  </si>
  <si>
    <t>36251</t>
  </si>
  <si>
    <t>Telecom Leases</t>
  </si>
  <si>
    <t>36260</t>
  </si>
  <si>
    <t>Rent Park Houses</t>
  </si>
  <si>
    <t>36262</t>
  </si>
  <si>
    <t>Rental Income</t>
  </si>
  <si>
    <t>36522</t>
  </si>
  <si>
    <t>Fleet-Replacement Reserve</t>
  </si>
  <si>
    <t>36581</t>
  </si>
  <si>
    <t>Interfund Insurance Premiums-General Fund</t>
  </si>
  <si>
    <t>36583</t>
  </si>
  <si>
    <t>Interfund Insurance Premiums-W/WW Fund</t>
  </si>
  <si>
    <t>36584</t>
  </si>
  <si>
    <t>Interfund Insurance Premiums-Stormwater Fund</t>
  </si>
  <si>
    <t>36585</t>
  </si>
  <si>
    <t>Interfund Insurance Premiums-Fleet Fund</t>
  </si>
  <si>
    <t>36586</t>
  </si>
  <si>
    <t>Interfund Insurance Premiums-ALS</t>
  </si>
  <si>
    <t>36590</t>
  </si>
  <si>
    <t>Interfund Info Tech</t>
  </si>
  <si>
    <t>36593</t>
  </si>
  <si>
    <t>Interfund Equipment W/WW Special Project</t>
  </si>
  <si>
    <t>36650</t>
  </si>
  <si>
    <t>Interfund Insurance</t>
  </si>
  <si>
    <t>36690</t>
  </si>
  <si>
    <t>Wellness Contribution</t>
  </si>
  <si>
    <t>36700</t>
  </si>
  <si>
    <t>Contributions And Donations From Private Sources</t>
  </si>
  <si>
    <t>36710</t>
  </si>
  <si>
    <t>Private Contributions</t>
  </si>
  <si>
    <t>36711</t>
  </si>
  <si>
    <t>Gifts, Pledges, Grants And Bequests From Private Sources</t>
  </si>
  <si>
    <t>36712</t>
  </si>
  <si>
    <t>Planning And Development Contributors</t>
  </si>
  <si>
    <t>36719</t>
  </si>
  <si>
    <t>36910</t>
  </si>
  <si>
    <t>Sale Of Scrap And Junk</t>
  </si>
  <si>
    <t>36920</t>
  </si>
  <si>
    <t>Unclaimed Money &amp; Proceeds From Sales Of Unclaimed Property</t>
  </si>
  <si>
    <t>36972</t>
  </si>
  <si>
    <t>Mandatory Contributions From Employees</t>
  </si>
  <si>
    <t>36973</t>
  </si>
  <si>
    <t>COBRA Premiums</t>
  </si>
  <si>
    <t>36981</t>
  </si>
  <si>
    <t>Cashier's Overages Or Shortages</t>
  </si>
  <si>
    <t>36990</t>
  </si>
  <si>
    <t>37200</t>
  </si>
  <si>
    <t>Insurance Recoveries</t>
  </si>
  <si>
    <t>37400</t>
  </si>
  <si>
    <t>Gains/Losses</t>
  </si>
  <si>
    <t>37910</t>
  </si>
  <si>
    <t>37911</t>
  </si>
  <si>
    <t>37914</t>
  </si>
  <si>
    <t>Water Stub Fees</t>
  </si>
  <si>
    <t>37915</t>
  </si>
  <si>
    <t>Sewer Stub Fees</t>
  </si>
  <si>
    <t>39110</t>
  </si>
  <si>
    <t>General Obligation Bond Proceeds</t>
  </si>
  <si>
    <t>39180</t>
  </si>
  <si>
    <t>Intergovernmental Loan Proceeds</t>
  </si>
  <si>
    <t>39200</t>
  </si>
  <si>
    <t>Premiums On Bonds Sold</t>
  </si>
  <si>
    <t>39300</t>
  </si>
  <si>
    <t>Proceeds Of Refunding Long - Term Debt</t>
  </si>
  <si>
    <t>39510</t>
  </si>
  <si>
    <t>Proceeds From Sales Of Capital Assets</t>
  </si>
  <si>
    <t>39520</t>
  </si>
  <si>
    <t>Comp For Loss/Impairment Of Capital Assets-Insur Recoveries</t>
  </si>
  <si>
    <t>39540</t>
  </si>
  <si>
    <t>Gain/(Loss)-Disposition Of Cap Assets-Proprietary Funds Only</t>
  </si>
  <si>
    <t>39700</t>
  </si>
  <si>
    <t>Transfers - In</t>
  </si>
  <si>
    <t>39800</t>
  </si>
  <si>
    <t>Expense</t>
  </si>
  <si>
    <t>00000</t>
  </si>
  <si>
    <t>Ending Fund Balance</t>
  </si>
  <si>
    <t>00009</t>
  </si>
  <si>
    <t>Use Tax Control</t>
  </si>
  <si>
    <t>00010</t>
  </si>
  <si>
    <t>Depreciation</t>
  </si>
  <si>
    <t>00011</t>
  </si>
  <si>
    <t>Amortization</t>
  </si>
  <si>
    <t>00110</t>
  </si>
  <si>
    <t>Regular Salaries</t>
  </si>
  <si>
    <t>00117</t>
  </si>
  <si>
    <t>Salary Reimbursement</t>
  </si>
  <si>
    <t>00120</t>
  </si>
  <si>
    <t>Overtime Salaries</t>
  </si>
  <si>
    <t>00130</t>
  </si>
  <si>
    <t>Supplemental Salaries</t>
  </si>
  <si>
    <t>00140</t>
  </si>
  <si>
    <t>Physical Fitness</t>
  </si>
  <si>
    <t>00150</t>
  </si>
  <si>
    <t>Other Comp Auto Allowance</t>
  </si>
  <si>
    <t>00151</t>
  </si>
  <si>
    <t>Other Comp Tuition</t>
  </si>
  <si>
    <t>00152</t>
  </si>
  <si>
    <t>Medical Waiver</t>
  </si>
  <si>
    <t>00154</t>
  </si>
  <si>
    <t>Meal/Phone/Tool/Mileage Allowance</t>
  </si>
  <si>
    <t>00155</t>
  </si>
  <si>
    <t>Clothing Allowance</t>
  </si>
  <si>
    <t>00156</t>
  </si>
  <si>
    <t>Relocation</t>
  </si>
  <si>
    <t>00210</t>
  </si>
  <si>
    <t>Medical Benefits</t>
  </si>
  <si>
    <t>00217</t>
  </si>
  <si>
    <t>Benefit Reimbursement</t>
  </si>
  <si>
    <t>00220</t>
  </si>
  <si>
    <t>Mebt</t>
  </si>
  <si>
    <t>00230</t>
  </si>
  <si>
    <t>PERS 1 And 2</t>
  </si>
  <si>
    <t>00231</t>
  </si>
  <si>
    <t>LEOFF</t>
  </si>
  <si>
    <t>00233</t>
  </si>
  <si>
    <t>Pers 3</t>
  </si>
  <si>
    <t>00234</t>
  </si>
  <si>
    <t>PSERS</t>
  </si>
  <si>
    <t>00235</t>
  </si>
  <si>
    <t>Medicare</t>
  </si>
  <si>
    <t>00240</t>
  </si>
  <si>
    <t>Uniforms</t>
  </si>
  <si>
    <t>00250</t>
  </si>
  <si>
    <t>Other Insurance</t>
  </si>
  <si>
    <t>00260</t>
  </si>
  <si>
    <t>Leoff Benefits</t>
  </si>
  <si>
    <t>00261</t>
  </si>
  <si>
    <t>Long Term Care</t>
  </si>
  <si>
    <t>00270</t>
  </si>
  <si>
    <t>Uniform Cleaning</t>
  </si>
  <si>
    <t>00271</t>
  </si>
  <si>
    <t>Bunker Gear</t>
  </si>
  <si>
    <t>00290</t>
  </si>
  <si>
    <t>Pension Payments</t>
  </si>
  <si>
    <t>00310</t>
  </si>
  <si>
    <t>Office Supplies</t>
  </si>
  <si>
    <t>00320</t>
  </si>
  <si>
    <t>Fuel</t>
  </si>
  <si>
    <t>00330</t>
  </si>
  <si>
    <t>Water Purchased</t>
  </si>
  <si>
    <t>00335</t>
  </si>
  <si>
    <t>Water Purchased CWA</t>
  </si>
  <si>
    <t>00336</t>
  </si>
  <si>
    <t>RCFC to CWA</t>
  </si>
  <si>
    <t>00340</t>
  </si>
  <si>
    <t>Supplies for resale-no 400 funds</t>
  </si>
  <si>
    <t>00350</t>
  </si>
  <si>
    <t>Small Tools &lt;$5K (no fund 027)</t>
  </si>
  <si>
    <t>00351</t>
  </si>
  <si>
    <t>Software&lt;$5K (no fund 027)</t>
  </si>
  <si>
    <t>00353</t>
  </si>
  <si>
    <t>Small Tools &lt;$5K (only fund 027)</t>
  </si>
  <si>
    <t>00354</t>
  </si>
  <si>
    <t>Software&lt;$5K (only fund 027)</t>
  </si>
  <si>
    <t>00355</t>
  </si>
  <si>
    <t>Small Tools $5,000&lt;&gt;$10,000</t>
  </si>
  <si>
    <t>00356</t>
  </si>
  <si>
    <t>Software $5,000&lt;&gt;$10,000</t>
  </si>
  <si>
    <t>00357</t>
  </si>
  <si>
    <t>Small Tools &lt; $5K (only fund 122)</t>
  </si>
  <si>
    <t>00360</t>
  </si>
  <si>
    <t>Operating Supplies</t>
  </si>
  <si>
    <t>00361</t>
  </si>
  <si>
    <t>Supplies - Fire</t>
  </si>
  <si>
    <t>00362</t>
  </si>
  <si>
    <t>Car Ops-fire Suppression</t>
  </si>
  <si>
    <t>00363</t>
  </si>
  <si>
    <t>Mac Ops-Fire Suppression</t>
  </si>
  <si>
    <t>00370</t>
  </si>
  <si>
    <t>R&amp;M Supplies</t>
  </si>
  <si>
    <t>00380</t>
  </si>
  <si>
    <t>Inventory</t>
  </si>
  <si>
    <t>00400</t>
  </si>
  <si>
    <t>Other Services/Charges</t>
  </si>
  <si>
    <t>00401</t>
  </si>
  <si>
    <t>Cash Discounts - Vendors</t>
  </si>
  <si>
    <t>00410</t>
  </si>
  <si>
    <t>Professional Service</t>
  </si>
  <si>
    <t>00412</t>
  </si>
  <si>
    <t>Legal</t>
  </si>
  <si>
    <t>00413</t>
  </si>
  <si>
    <t>Broker Fee- Health</t>
  </si>
  <si>
    <t>00414</t>
  </si>
  <si>
    <t>Legal - litigation</t>
  </si>
  <si>
    <t>00415</t>
  </si>
  <si>
    <t>Labor Negotiations</t>
  </si>
  <si>
    <t>00416</t>
  </si>
  <si>
    <t>Medical ALS</t>
  </si>
  <si>
    <t>00418</t>
  </si>
  <si>
    <t>Pers Matter/Grievances</t>
  </si>
  <si>
    <t>00420</t>
  </si>
  <si>
    <t>Communications</t>
  </si>
  <si>
    <t>00421</t>
  </si>
  <si>
    <t>Phones</t>
  </si>
  <si>
    <t>00422</t>
  </si>
  <si>
    <t>Wireless</t>
  </si>
  <si>
    <t>00423</t>
  </si>
  <si>
    <t>CC fees - non utility</t>
  </si>
  <si>
    <t>00430</t>
  </si>
  <si>
    <t>Travel</t>
  </si>
  <si>
    <t>00440</t>
  </si>
  <si>
    <t>Advertising</t>
  </si>
  <si>
    <t>00442</t>
  </si>
  <si>
    <t>Advertising-Legal Notices</t>
  </si>
  <si>
    <t>00450</t>
  </si>
  <si>
    <t>Rent</t>
  </si>
  <si>
    <t>00460</t>
  </si>
  <si>
    <t>Insurance</t>
  </si>
  <si>
    <t>00470</t>
  </si>
  <si>
    <t>Utilities</t>
  </si>
  <si>
    <t>00471</t>
  </si>
  <si>
    <t>Water/Wastewater</t>
  </si>
  <si>
    <t>00472</t>
  </si>
  <si>
    <t>Electric</t>
  </si>
  <si>
    <t>00473</t>
  </si>
  <si>
    <t>Gas</t>
  </si>
  <si>
    <t>00474</t>
  </si>
  <si>
    <t>Garbage</t>
  </si>
  <si>
    <t>00475</t>
  </si>
  <si>
    <t>Stormwater</t>
  </si>
  <si>
    <t>00476</t>
  </si>
  <si>
    <t>Cont Waste</t>
  </si>
  <si>
    <t>00480</t>
  </si>
  <si>
    <t>Out R&amp;M</t>
  </si>
  <si>
    <t>00481</t>
  </si>
  <si>
    <t>PC Maint-support svcs</t>
  </si>
  <si>
    <t>00490</t>
  </si>
  <si>
    <t>00491</t>
  </si>
  <si>
    <t>Tuition</t>
  </si>
  <si>
    <t>00492</t>
  </si>
  <si>
    <t>Council Contingency</t>
  </si>
  <si>
    <t>00496</t>
  </si>
  <si>
    <t>Budget Reduction</t>
  </si>
  <si>
    <t>00510</t>
  </si>
  <si>
    <t>Intergovernmental Professional Services</t>
  </si>
  <si>
    <t>00520</t>
  </si>
  <si>
    <t>00530</t>
  </si>
  <si>
    <t>Ext Tax</t>
  </si>
  <si>
    <t>00540</t>
  </si>
  <si>
    <t>Interfund Taxes and Operating Assessments</t>
  </si>
  <si>
    <t>00543</t>
  </si>
  <si>
    <t>DO NOT USE-PY ISSUE</t>
  </si>
  <si>
    <t>00550</t>
  </si>
  <si>
    <t>Operating Transfers</t>
  </si>
  <si>
    <t>00551</t>
  </si>
  <si>
    <t>Op Transfer Out Depr.</t>
  </si>
  <si>
    <t>00554</t>
  </si>
  <si>
    <t>Op Transfer Depr Sewer</t>
  </si>
  <si>
    <t>00610</t>
  </si>
  <si>
    <t>Land</t>
  </si>
  <si>
    <t>00620</t>
  </si>
  <si>
    <t>Buildings</t>
  </si>
  <si>
    <t>00630</t>
  </si>
  <si>
    <t>Improvements</t>
  </si>
  <si>
    <t>00640</t>
  </si>
  <si>
    <t>Machinery &amp; Equipment</t>
  </si>
  <si>
    <t>00641</t>
  </si>
  <si>
    <t>Capital Software</t>
  </si>
  <si>
    <t>00710</t>
  </si>
  <si>
    <t>GO Bonds Principal</t>
  </si>
  <si>
    <t>00730</t>
  </si>
  <si>
    <t>Spec Principal</t>
  </si>
  <si>
    <t>00780</t>
  </si>
  <si>
    <t>Loan Principal</t>
  </si>
  <si>
    <t>00810</t>
  </si>
  <si>
    <t>Interest</t>
  </si>
  <si>
    <t>00830</t>
  </si>
  <si>
    <t>Long Term Debt Interest</t>
  </si>
  <si>
    <t>00840</t>
  </si>
  <si>
    <t>Debt Issue</t>
  </si>
  <si>
    <t>00890</t>
  </si>
  <si>
    <t>Other Debt</t>
  </si>
  <si>
    <t>00910</t>
  </si>
  <si>
    <t>Interfund Overhead</t>
  </si>
  <si>
    <t>00911</t>
  </si>
  <si>
    <t>I/F Tech</t>
  </si>
  <si>
    <t>00913</t>
  </si>
  <si>
    <t>I/F GIS</t>
  </si>
  <si>
    <t>00915</t>
  </si>
  <si>
    <t>I/F Novelty Hill Expense</t>
  </si>
  <si>
    <t>00916</t>
  </si>
  <si>
    <t>I/F Novelty Hill Salary &amp; Benefits</t>
  </si>
  <si>
    <t>00951</t>
  </si>
  <si>
    <t>City Hall Rent</t>
  </si>
  <si>
    <t>00954</t>
  </si>
  <si>
    <t>City Hall Fees</t>
  </si>
  <si>
    <t>00955</t>
  </si>
  <si>
    <t>City Hall W\WW</t>
  </si>
  <si>
    <t>00956</t>
  </si>
  <si>
    <t>City Hall W\WW to Novelty Hill</t>
  </si>
  <si>
    <t>00957</t>
  </si>
  <si>
    <t>City Hall SWM</t>
  </si>
  <si>
    <t>00958</t>
  </si>
  <si>
    <t>City Hall SWM to Novelty Hill</t>
  </si>
  <si>
    <t>00960</t>
  </si>
  <si>
    <t>00961</t>
  </si>
  <si>
    <t>Interfund Medical</t>
  </si>
  <si>
    <t>00965</t>
  </si>
  <si>
    <t>Interfund Workers Comp</t>
  </si>
  <si>
    <t>00980</t>
  </si>
  <si>
    <t>Fleet Maintenance</t>
  </si>
  <si>
    <t>00981</t>
  </si>
  <si>
    <t>Fleet Maintenance Insurance</t>
  </si>
  <si>
    <t>00982</t>
  </si>
  <si>
    <t>Fleet Main Repair</t>
  </si>
  <si>
    <t>00987</t>
  </si>
  <si>
    <t>Fleet Main Reimburse</t>
  </si>
  <si>
    <t>Change in Total Revenue</t>
  </si>
  <si>
    <t>Change in Personal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</si>
</sst>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0.0000"/>
    <numFmt numFmtId="169" formatCode="0.0000%"/>
  </numFmts>
  <fonts count="22" x14ac:knownFonts="1">
    <font>
      <sz val="10"/>
      <name val="Times New Roman"/>
    </font>
    <font>
      <sz val="11"/>
      <color theme="1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sz val="10"/>
      <color indexed="18"/>
      <name val="Times New Roman"/>
      <family val="1"/>
    </font>
    <font>
      <b/>
      <sz val="12"/>
      <name val="Times New Roman"/>
      <family val="1"/>
    </font>
    <font>
      <sz val="11"/>
      <color rgb="FF0061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u/>
      <sz val="10"/>
      <name val="Times New Roman"/>
      <family val="1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sz val="12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4" fillId="2" borderId="0" applyNumberFormat="0" applyBorder="0" applyAlignment="0" applyProtection="0"/>
    <xf numFmtId="9" fontId="2" fillId="0" borderId="0" applyFont="0" applyFill="0" applyBorder="0" applyAlignment="0" applyProtection="0"/>
    <xf numFmtId="0" fontId="19" fillId="3" borderId="0" applyNumberFormat="0" applyBorder="0" applyAlignment="0" applyProtection="0"/>
    <xf numFmtId="0" fontId="20" fillId="4" borderId="10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4" fillId="0" borderId="0" xfId="0" applyFont="1"/>
    <xf numFmtId="0" fontId="2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9" fillId="0" borderId="1" xfId="0" applyNumberFormat="1" applyFont="1" applyBorder="1" applyAlignment="1">
      <alignment horizontal="right" wrapText="1"/>
    </xf>
    <xf numFmtId="3" fontId="9" fillId="0" borderId="2" xfId="0" applyNumberFormat="1" applyFont="1" applyBorder="1" applyAlignment="1">
      <alignment horizontal="right" wrapText="1"/>
    </xf>
    <xf numFmtId="3" fontId="9" fillId="0" borderId="0" xfId="0" applyNumberFormat="1" applyFont="1"/>
    <xf numFmtId="0" fontId="9" fillId="0" borderId="1" xfId="0" applyFont="1" applyBorder="1" applyAlignment="1">
      <alignment horizontal="right" wrapText="1"/>
    </xf>
    <xf numFmtId="165" fontId="9" fillId="0" borderId="0" xfId="1" applyNumberFormat="1" applyFont="1"/>
    <xf numFmtId="165" fontId="8" fillId="0" borderId="3" xfId="1" applyNumberFormat="1" applyFont="1" applyBorder="1"/>
    <xf numFmtId="165" fontId="8" fillId="0" borderId="4" xfId="1" applyNumberFormat="1" applyFont="1" applyBorder="1"/>
    <xf numFmtId="3" fontId="9" fillId="0" borderId="1" xfId="0" applyNumberFormat="1" applyFont="1" applyBorder="1" applyAlignment="1">
      <alignment horizontal="right" vertical="center" wrapText="1"/>
    </xf>
    <xf numFmtId="165" fontId="9" fillId="0" borderId="0" xfId="1" applyNumberFormat="1" applyFont="1" applyAlignment="1">
      <alignment horizontal="left" indent="2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0" fontId="9" fillId="0" borderId="0" xfId="3" applyNumberFormat="1" applyFont="1" applyAlignment="1">
      <alignment horizontal="left" indent="2"/>
    </xf>
    <xf numFmtId="165" fontId="8" fillId="0" borderId="0" xfId="1" applyNumberFormat="1" applyFont="1" applyBorder="1"/>
    <xf numFmtId="0" fontId="11" fillId="0" borderId="0" xfId="0" applyFont="1"/>
    <xf numFmtId="165" fontId="11" fillId="0" borderId="6" xfId="1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4" fontId="9" fillId="0" borderId="0" xfId="0" applyNumberFormat="1" applyFont="1"/>
    <xf numFmtId="3" fontId="12" fillId="0" borderId="1" xfId="0" applyNumberFormat="1" applyFont="1" applyBorder="1" applyAlignment="1">
      <alignment horizontal="right" vertical="center" wrapText="1"/>
    </xf>
    <xf numFmtId="3" fontId="0" fillId="0" borderId="0" xfId="0" applyNumberFormat="1" applyAlignment="1">
      <alignment horizontal="right" wrapText="1"/>
    </xf>
    <xf numFmtId="3" fontId="2" fillId="0" borderId="2" xfId="0" applyNumberFormat="1" applyFont="1" applyBorder="1" applyAlignment="1">
      <alignment horizontal="right" wrapText="1"/>
    </xf>
    <xf numFmtId="3" fontId="11" fillId="0" borderId="1" xfId="0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0" fillId="0" borderId="2" xfId="0" applyNumberFormat="1" applyBorder="1" applyAlignment="1">
      <alignment horizontal="right" wrapText="1"/>
    </xf>
    <xf numFmtId="167" fontId="9" fillId="0" borderId="0" xfId="0" applyNumberFormat="1" applyFont="1"/>
    <xf numFmtId="10" fontId="0" fillId="0" borderId="0" xfId="0" applyNumberFormat="1"/>
    <xf numFmtId="168" fontId="4" fillId="0" borderId="0" xfId="3" applyNumberFormat="1" applyFont="1"/>
    <xf numFmtId="168" fontId="9" fillId="0" borderId="0" xfId="0" applyNumberFormat="1" applyFont="1"/>
    <xf numFmtId="168" fontId="9" fillId="0" borderId="0" xfId="3" applyNumberFormat="1" applyFont="1"/>
    <xf numFmtId="168" fontId="0" fillId="0" borderId="0" xfId="0" applyNumberFormat="1"/>
    <xf numFmtId="165" fontId="9" fillId="0" borderId="0" xfId="0" applyNumberFormat="1" applyFont="1"/>
    <xf numFmtId="166" fontId="9" fillId="0" borderId="0" xfId="3" applyNumberFormat="1" applyFont="1"/>
    <xf numFmtId="3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3" fontId="9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wrapText="1"/>
    </xf>
    <xf numFmtId="3" fontId="9" fillId="0" borderId="6" xfId="0" applyNumberFormat="1" applyFont="1" applyBorder="1" applyAlignment="1">
      <alignment horizontal="right" wrapText="1"/>
    </xf>
    <xf numFmtId="165" fontId="8" fillId="0" borderId="7" xfId="1" applyNumberFormat="1" applyFont="1" applyBorder="1"/>
    <xf numFmtId="165" fontId="4" fillId="0" borderId="7" xfId="0" applyNumberFormat="1" applyFont="1" applyBorder="1"/>
    <xf numFmtId="3" fontId="9" fillId="0" borderId="8" xfId="0" applyNumberFormat="1" applyFont="1" applyBorder="1" applyAlignment="1">
      <alignment horizontal="right" wrapText="1"/>
    </xf>
    <xf numFmtId="3" fontId="9" fillId="0" borderId="9" xfId="0" applyNumberFormat="1" applyFont="1" applyBorder="1" applyAlignment="1">
      <alignment horizontal="right" wrapText="1"/>
    </xf>
    <xf numFmtId="166" fontId="0" fillId="0" borderId="0" xfId="3" applyNumberFormat="1" applyFont="1"/>
    <xf numFmtId="10" fontId="9" fillId="0" borderId="0" xfId="3" applyNumberFormat="1" applyFont="1"/>
    <xf numFmtId="0" fontId="13" fillId="0" borderId="0" xfId="0" applyFont="1"/>
    <xf numFmtId="165" fontId="9" fillId="0" borderId="0" xfId="3" applyNumberFormat="1" applyFont="1"/>
    <xf numFmtId="10" fontId="0" fillId="0" borderId="0" xfId="1" applyNumberFormat="1" applyFont="1"/>
    <xf numFmtId="10" fontId="0" fillId="0" borderId="0" xfId="3" applyNumberFormat="1" applyFont="1"/>
    <xf numFmtId="3" fontId="14" fillId="2" borderId="0" xfId="2" applyNumberFormat="1" applyBorder="1" applyAlignment="1">
      <alignment horizontal="right" vertical="center" wrapText="1"/>
    </xf>
    <xf numFmtId="165" fontId="14" fillId="2" borderId="0" xfId="2" applyNumberFormat="1" applyAlignment="1">
      <alignment horizontal="left" indent="2"/>
    </xf>
    <xf numFmtId="165" fontId="14" fillId="2" borderId="0" xfId="1" applyNumberFormat="1" applyFont="1" applyFill="1"/>
    <xf numFmtId="9" fontId="9" fillId="0" borderId="0" xfId="3" applyFont="1"/>
    <xf numFmtId="9" fontId="2" fillId="0" borderId="0" xfId="3" applyFont="1"/>
    <xf numFmtId="0" fontId="9" fillId="0" borderId="6" xfId="0" applyFont="1" applyBorder="1" applyAlignment="1">
      <alignment horizontal="centerContinuous"/>
    </xf>
    <xf numFmtId="0" fontId="2" fillId="0" borderId="0" xfId="0" applyFont="1" applyAlignment="1">
      <alignment horizontal="center"/>
    </xf>
    <xf numFmtId="166" fontId="9" fillId="0" borderId="0" xfId="3" applyNumberFormat="1" applyFont="1" applyFill="1"/>
    <xf numFmtId="9" fontId="9" fillId="0" borderId="0" xfId="3" applyFont="1" applyFill="1"/>
    <xf numFmtId="165" fontId="9" fillId="0" borderId="0" xfId="1" applyNumberFormat="1" applyFont="1" applyFill="1"/>
    <xf numFmtId="3" fontId="7" fillId="0" borderId="0" xfId="0" applyNumberFormat="1" applyFont="1" applyAlignment="1">
      <alignment horizontal="right" wrapText="1"/>
    </xf>
    <xf numFmtId="165" fontId="8" fillId="0" borderId="5" xfId="1" applyNumberFormat="1" applyFont="1" applyFill="1" applyBorder="1"/>
    <xf numFmtId="165" fontId="8" fillId="0" borderId="7" xfId="1" applyNumberFormat="1" applyFont="1" applyFill="1" applyBorder="1"/>
    <xf numFmtId="165" fontId="8" fillId="0" borderId="0" xfId="1" applyNumberFormat="1" applyFont="1" applyFill="1" applyBorder="1"/>
    <xf numFmtId="165" fontId="11" fillId="0" borderId="0" xfId="1" applyNumberFormat="1" applyFont="1" applyFill="1" applyBorder="1"/>
    <xf numFmtId="165" fontId="4" fillId="0" borderId="5" xfId="0" applyNumberFormat="1" applyFont="1" applyBorder="1"/>
    <xf numFmtId="165" fontId="8" fillId="0" borderId="4" xfId="1" applyNumberFormat="1" applyFont="1" applyFill="1" applyBorder="1"/>
    <xf numFmtId="165" fontId="11" fillId="0" borderId="6" xfId="1" applyNumberFormat="1" applyFont="1" applyFill="1" applyBorder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5" fontId="13" fillId="0" borderId="0" xfId="1" applyNumberFormat="1" applyFont="1"/>
    <xf numFmtId="165" fontId="0" fillId="0" borderId="0" xfId="1" applyNumberFormat="1" applyFont="1"/>
    <xf numFmtId="169" fontId="4" fillId="0" borderId="0" xfId="3" applyNumberFormat="1" applyFont="1"/>
    <xf numFmtId="3" fontId="0" fillId="0" borderId="0" xfId="0" applyNumberFormat="1"/>
    <xf numFmtId="3" fontId="17" fillId="0" borderId="0" xfId="0" applyNumberFormat="1" applyFont="1"/>
    <xf numFmtId="10" fontId="9" fillId="0" borderId="0" xfId="3" applyNumberFormat="1" applyFont="1" applyFill="1"/>
    <xf numFmtId="3" fontId="2" fillId="0" borderId="0" xfId="0" applyNumberFormat="1" applyFont="1"/>
    <xf numFmtId="3" fontId="18" fillId="0" borderId="0" xfId="0" applyNumberFormat="1" applyFont="1" applyAlignment="1">
      <alignment horizontal="right" wrapText="1"/>
    </xf>
    <xf numFmtId="3" fontId="18" fillId="0" borderId="0" xfId="0" applyNumberFormat="1" applyFont="1"/>
    <xf numFmtId="3" fontId="14" fillId="2" borderId="0" xfId="2" applyNumberFormat="1"/>
    <xf numFmtId="0" fontId="19" fillId="3" borderId="0" xfId="4"/>
    <xf numFmtId="3" fontId="19" fillId="3" borderId="0" xfId="4" applyNumberFormat="1"/>
    <xf numFmtId="3" fontId="19" fillId="3" borderId="0" xfId="4" applyNumberFormat="1" applyBorder="1" applyAlignment="1">
      <alignment horizontal="right" wrapText="1"/>
    </xf>
    <xf numFmtId="3" fontId="14" fillId="2" borderId="0" xfId="2" applyNumberFormat="1" applyBorder="1" applyAlignment="1">
      <alignment horizontal="right" wrapText="1"/>
    </xf>
    <xf numFmtId="43" fontId="9" fillId="0" borderId="0" xfId="1" applyFont="1" applyFill="1"/>
    <xf numFmtId="10" fontId="9" fillId="0" borderId="0" xfId="0" applyNumberFormat="1" applyFont="1"/>
    <xf numFmtId="10" fontId="19" fillId="3" borderId="0" xfId="4" applyNumberFormat="1"/>
    <xf numFmtId="3" fontId="20" fillId="4" borderId="10" xfId="5" applyNumberFormat="1"/>
    <xf numFmtId="10" fontId="20" fillId="4" borderId="10" xfId="5" applyNumberFormat="1"/>
    <xf numFmtId="3" fontId="4" fillId="0" borderId="0" xfId="0" applyNumberFormat="1" applyFont="1"/>
    <xf numFmtId="0" fontId="9" fillId="0" borderId="11" xfId="0" applyFont="1" applyBorder="1"/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166" fontId="20" fillId="4" borderId="14" xfId="5" applyNumberFormat="1" applyBorder="1"/>
    <xf numFmtId="165" fontId="20" fillId="4" borderId="10" xfId="5" applyNumberFormat="1"/>
    <xf numFmtId="165" fontId="20" fillId="4" borderId="15" xfId="5" applyNumberFormat="1" applyBorder="1"/>
    <xf numFmtId="166" fontId="20" fillId="4" borderId="16" xfId="5" applyNumberFormat="1" applyBorder="1"/>
    <xf numFmtId="165" fontId="20" fillId="4" borderId="17" xfId="5" applyNumberFormat="1" applyBorder="1"/>
    <xf numFmtId="165" fontId="20" fillId="4" borderId="18" xfId="5" applyNumberFormat="1" applyBorder="1"/>
    <xf numFmtId="10" fontId="9" fillId="0" borderId="0" xfId="3" applyNumberFormat="1" applyFont="1" applyAlignment="1">
      <alignment horizontal="right" indent="2"/>
    </xf>
    <xf numFmtId="3" fontId="9" fillId="5" borderId="0" xfId="0" applyNumberFormat="1" applyFont="1" applyFill="1"/>
    <xf numFmtId="165" fontId="9" fillId="5" borderId="0" xfId="1" applyNumberFormat="1" applyFont="1" applyFill="1"/>
    <xf numFmtId="3" fontId="2" fillId="5" borderId="0" xfId="0" applyNumberFormat="1" applyFont="1" applyFill="1" applyAlignment="1">
      <alignment horizontal="right" wrapText="1"/>
    </xf>
    <xf numFmtId="3" fontId="9" fillId="5" borderId="0" xfId="0" applyNumberFormat="1" applyFont="1" applyFill="1" applyAlignment="1">
      <alignment horizontal="right" wrapText="1"/>
    </xf>
    <xf numFmtId="43" fontId="9" fillId="5" borderId="0" xfId="1" applyFont="1" applyFill="1"/>
    <xf numFmtId="166" fontId="9" fillId="5" borderId="0" xfId="3" applyNumberFormat="1" applyFont="1" applyFill="1"/>
    <xf numFmtId="3" fontId="14" fillId="5" borderId="0" xfId="2" applyNumberFormat="1" applyFill="1"/>
    <xf numFmtId="43" fontId="2" fillId="5" borderId="0" xfId="1" applyFont="1" applyFill="1"/>
    <xf numFmtId="3" fontId="2" fillId="5" borderId="0" xfId="0" applyNumberFormat="1" applyFont="1" applyFill="1"/>
    <xf numFmtId="3" fontId="14" fillId="5" borderId="0" xfId="2" applyNumberFormat="1" applyFill="1" applyBorder="1" applyAlignment="1">
      <alignment horizontal="right" wrapText="1"/>
    </xf>
    <xf numFmtId="3" fontId="9" fillId="6" borderId="0" xfId="0" applyNumberFormat="1" applyFont="1" applyFill="1" applyAlignment="1">
      <alignment horizontal="right" wrapText="1"/>
    </xf>
    <xf numFmtId="3" fontId="9" fillId="9" borderId="0" xfId="0" applyNumberFormat="1" applyFont="1" applyFill="1"/>
    <xf numFmtId="3" fontId="9" fillId="10" borderId="0" xfId="0" applyNumberFormat="1" applyFont="1" applyFill="1" applyAlignment="1">
      <alignment horizontal="right" wrapText="1"/>
    </xf>
    <xf numFmtId="3" fontId="4" fillId="11" borderId="0" xfId="0" applyNumberFormat="1" applyFont="1" applyFill="1"/>
    <xf numFmtId="3" fontId="9" fillId="11" borderId="0" xfId="0" applyNumberFormat="1" applyFont="1" applyFill="1"/>
    <xf numFmtId="0" fontId="1" fillId="0" borderId="0" xfId="6"/>
    <xf numFmtId="165" fontId="0" fillId="0" borderId="0" xfId="7" applyNumberFormat="1" applyFont="1" applyFill="1"/>
    <xf numFmtId="0" fontId="1" fillId="0" borderId="0" xfId="6" applyAlignment="1">
      <alignment horizontal="right"/>
    </xf>
    <xf numFmtId="0" fontId="1" fillId="12" borderId="0" xfId="6" applyFill="1"/>
    <xf numFmtId="165" fontId="1" fillId="12" borderId="0" xfId="6" applyNumberFormat="1" applyFill="1"/>
    <xf numFmtId="43" fontId="0" fillId="0" borderId="0" xfId="7" applyFont="1" applyFill="1" applyAlignment="1">
      <alignment horizontal="left"/>
    </xf>
    <xf numFmtId="0" fontId="1" fillId="0" borderId="0" xfId="6" applyAlignment="1">
      <alignment horizontal="left"/>
    </xf>
    <xf numFmtId="165" fontId="1" fillId="0" borderId="0" xfId="6" applyNumberFormat="1"/>
    <xf numFmtId="165" fontId="1" fillId="5" borderId="0" xfId="6" applyNumberFormat="1" applyFill="1"/>
    <xf numFmtId="165" fontId="1" fillId="8" borderId="0" xfId="6" applyNumberFormat="1" applyFill="1"/>
    <xf numFmtId="165" fontId="1" fillId="11" borderId="0" xfId="6" applyNumberFormat="1" applyFill="1"/>
    <xf numFmtId="165" fontId="1" fillId="9" borderId="0" xfId="6" applyNumberFormat="1" applyFill="1"/>
    <xf numFmtId="165" fontId="1" fillId="6" borderId="0" xfId="6" applyNumberFormat="1" applyFill="1"/>
    <xf numFmtId="165" fontId="1" fillId="10" borderId="0" xfId="6" applyNumberFormat="1" applyFill="1"/>
    <xf numFmtId="165" fontId="1" fillId="7" borderId="0" xfId="6" applyNumberFormat="1" applyFill="1"/>
    <xf numFmtId="165" fontId="0" fillId="0" borderId="0" xfId="7" applyNumberFormat="1" applyFont="1"/>
    <xf numFmtId="3" fontId="9" fillId="5" borderId="0" xfId="0" applyNumberFormat="1" applyFont="1" applyFill="1" applyAlignment="1">
      <alignment horizontal="right" vertical="center" wrapText="1"/>
    </xf>
    <xf numFmtId="169" fontId="4" fillId="5" borderId="0" xfId="3" applyNumberFormat="1" applyFont="1" applyFill="1"/>
    <xf numFmtId="43" fontId="0" fillId="0" borderId="0" xfId="7" applyFont="1" applyFill="1" applyBorder="1" applyAlignment="1">
      <alignment horizontal="left" indent="7"/>
    </xf>
    <xf numFmtId="9" fontId="0" fillId="0" borderId="0" xfId="8" applyFont="1" applyFill="1" applyAlignment="1">
      <alignment horizontal="left" indent="9"/>
    </xf>
  </cellXfs>
  <cellStyles count="9">
    <cellStyle name="Comma" xfId="1" builtinId="3"/>
    <cellStyle name="Comma 2" xfId="7" xr:uid="{00000000-0005-0000-0000-000001000000}"/>
    <cellStyle name="Good" xfId="2" builtinId="26"/>
    <cellStyle name="Input" xfId="5" builtinId="20"/>
    <cellStyle name="Neutral" xfId="4" builtinId="28"/>
    <cellStyle name="Normal" xfId="0" builtinId="0"/>
    <cellStyle name="Normal 2" xfId="6" xr:uid="{00000000-0005-0000-0000-000006000000}"/>
    <cellStyle name="Percent" xfId="3" builtinId="5"/>
    <cellStyle name="Percent 2" xfId="8" xr:uid="{00000000-0005-0000-0000-000008000000}"/>
  </cellStyles>
  <dxfs count="29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6" tint="-0.249977111117893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ill>
        <patternFill>
          <bgColor theme="8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39997558519241921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7" tint="0.39997558519241921"/>
        </patternFill>
      </fill>
    </dxf>
    <dxf>
      <fill>
        <patternFill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>
          <bgColor theme="6" tint="0.39997558519241921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none">
          <bgColor auto="1"/>
        </patternFill>
      </fill>
    </dxf>
    <dxf>
      <alignment horizontal="right" readingOrder="0"/>
    </dxf>
    <dxf>
      <alignment horizontal="right" readingOrder="0"/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auto="1"/>
        </patternFill>
      </fill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alignment wrapText="1" readingOrder="0"/>
    </dxf>
    <dxf>
      <fill>
        <patternFill patternType="none">
          <fgColor indexed="64"/>
          <bgColor indexed="6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fgColor auto="1"/>
          <bgColor theme="6" tint="0.79998168889431442"/>
        </patternFill>
      </fill>
    </dxf>
    <dxf>
      <fill>
        <patternFill>
          <bgColor theme="0"/>
        </patternFill>
      </fill>
    </dxf>
    <dxf>
      <fill>
        <patternFill patternType="solid">
          <fgColor theme="0"/>
          <bgColor theme="0"/>
        </patternFill>
      </fill>
    </dxf>
    <dxf>
      <font>
        <b/>
        <i val="0"/>
      </font>
    </dxf>
    <dxf>
      <fill>
        <patternFill patternType="solid">
          <fgColor theme="0"/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fill>
        <patternFill patternType="solid"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bgColor theme="0"/>
        </patternFill>
      </fill>
    </dxf>
    <dxf>
      <font>
        <b/>
        <i val="0"/>
      </font>
      <border>
        <top style="thin">
          <color auto="1"/>
        </top>
      </border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ont>
        <b/>
        <i val="0"/>
      </font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fgColor theme="0"/>
          <bgColor theme="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4" tint="0.79998168889431442"/>
        </patternFill>
      </fill>
    </dxf>
    <dxf>
      <font>
        <b val="0"/>
        <i val="0"/>
        <color auto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ableStyleMedium9" defaultPivotStyle="PivotStyleLight16">
    <tableStyle name="PivotTable Style 1" table="0" count="24" xr9:uid="{00000000-0011-0000-FFFF-FFFF00000000}">
      <tableStyleElement type="wholeTable" dxfId="294"/>
      <tableStyleElement type="headerRow" dxfId="293"/>
      <tableStyleElement type="totalRow" dxfId="292"/>
      <tableStyleElement type="firstColumn" dxfId="291"/>
      <tableStyleElement type="firstRowStripe" dxfId="290"/>
      <tableStyleElement type="secondRowStripe" dxfId="289"/>
      <tableStyleElement type="firstColumnStripe" dxfId="288"/>
      <tableStyleElement type="secondColumnStripe" dxfId="287"/>
      <tableStyleElement type="firstHeaderCell" dxfId="286"/>
      <tableStyleElement type="firstSubtotalColumn" dxfId="285"/>
      <tableStyleElement type="secondSubtotalColumn" dxfId="284"/>
      <tableStyleElement type="thirdSubtotalColumn" dxfId="283"/>
      <tableStyleElement type="firstSubtotalRow" dxfId="282"/>
      <tableStyleElement type="secondSubtotalRow" dxfId="281"/>
      <tableStyleElement type="thirdSubtotalRow" dxfId="280"/>
      <tableStyleElement type="blankRow" dxfId="279"/>
      <tableStyleElement type="firstColumnSubheading" dxfId="278"/>
      <tableStyleElement type="secondColumnSubheading" dxfId="277"/>
      <tableStyleElement type="thirdColumnSubheading" dxfId="276"/>
      <tableStyleElement type="firstRowSubheading" dxfId="275"/>
      <tableStyleElement type="secondRowSubheading" dxfId="274"/>
      <tableStyleElement type="thirdRowSubheading" dxfId="273"/>
      <tableStyleElement type="pageFieldLabels" dxfId="272"/>
      <tableStyleElement type="pageFieldValues" dxfId="27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theme" Target="theme/theme1.xml"/><Relationship Id="rId1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chartsheet" Target="chartsheets/sheet4.xml"/><Relationship Id="rId12" Type="http://schemas.openxmlformats.org/officeDocument/2006/relationships/pivotCacheDefinition" Target="pivotCache/pivotCacheDefinition1.xml"/><Relationship Id="rId17" Type="http://schemas.openxmlformats.org/officeDocument/2006/relationships/sheetMetadata" Target="metadata.xml"/><Relationship Id="rId2" Type="http://schemas.openxmlformats.org/officeDocument/2006/relationships/chartsheet" Target="chartsheets/sheet2.xml"/><Relationship Id="rId16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externalLink" Target="externalLinks/externalLink1.xml"/><Relationship Id="rId5" Type="http://schemas.openxmlformats.org/officeDocument/2006/relationships/chartsheet" Target="chartsheets/sheet3.xml"/><Relationship Id="rId15" Type="http://schemas.openxmlformats.org/officeDocument/2006/relationships/styles" Target="styles.xml"/><Relationship Id="rId10" Type="http://schemas.openxmlformats.org/officeDocument/2006/relationships/worksheet" Target="worksheets/sheet6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5.xml"/><Relationship Id="rId1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163969888379337E-2"/>
          <c:y val="0.16547154752403304"/>
          <c:w val="0.85627042773499451"/>
          <c:h val="0.65119992376142088"/>
        </c:manualLayout>
      </c:layout>
      <c:areaChart>
        <c:grouping val="standard"/>
        <c:varyColors val="0"/>
        <c:ser>
          <c:idx val="1"/>
          <c:order val="0"/>
          <c:tx>
            <c:v>All Revenues</c:v>
          </c:tx>
          <c:spPr>
            <a:solidFill>
              <a:srgbClr val="C00000">
                <a:alpha val="50000"/>
              </a:srgbClr>
            </a:solidFill>
            <a:ln>
              <a:solidFill>
                <a:schemeClr val="tx1"/>
              </a:solidFill>
            </a:ln>
          </c:spPr>
          <c:cat>
            <c:numRef>
              <c:f>'charts data'!$C$48:$Z$48</c:f>
              <c:numCache>
                <c:formatCode>General</c:formatCod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'charts data'!$C$49:$Z$49</c:f>
              <c:numCache>
                <c:formatCode>0.00%</c:formatCode>
                <c:ptCount val="24"/>
                <c:pt idx="0">
                  <c:v>5.308568413305037E-2</c:v>
                </c:pt>
                <c:pt idx="1">
                  <c:v>5.2692253983128053E-2</c:v>
                </c:pt>
                <c:pt idx="2">
                  <c:v>5.807181123948487E-2</c:v>
                </c:pt>
                <c:pt idx="3">
                  <c:v>5.8938836273221634E-2</c:v>
                </c:pt>
                <c:pt idx="4">
                  <c:v>5.3241345090761477E-2</c:v>
                </c:pt>
                <c:pt idx="5">
                  <c:v>5.0029989338233487E-2</c:v>
                </c:pt>
                <c:pt idx="6">
                  <c:v>5.0804453408422011E-2</c:v>
                </c:pt>
                <c:pt idx="7">
                  <c:v>4.9995191200096448E-2</c:v>
                </c:pt>
                <c:pt idx="8">
                  <c:v>5.0413604004797698E-2</c:v>
                </c:pt>
                <c:pt idx="9">
                  <c:v>5.5470919950341077E-2</c:v>
                </c:pt>
                <c:pt idx="10">
                  <c:v>7.0346741912331479E-2</c:v>
                </c:pt>
                <c:pt idx="11">
                  <c:v>6.1305570479959916E-2</c:v>
                </c:pt>
                <c:pt idx="12">
                  <c:v>6.6517868167088379E-2</c:v>
                </c:pt>
                <c:pt idx="13">
                  <c:v>5.4035982044330265E-2</c:v>
                </c:pt>
                <c:pt idx="14">
                  <c:v>5.2852626103016602E-2</c:v>
                </c:pt>
                <c:pt idx="15">
                  <c:v>5.2354357671971712E-2</c:v>
                </c:pt>
                <c:pt idx="16">
                  <c:v>5.0805893902205142E-2</c:v>
                </c:pt>
                <c:pt idx="17">
                  <c:v>5.0941663584382832E-2</c:v>
                </c:pt>
                <c:pt idx="18">
                  <c:v>4.979351965465563E-2</c:v>
                </c:pt>
                <c:pt idx="19">
                  <c:v>4.9509515612131336E-2</c:v>
                </c:pt>
                <c:pt idx="20">
                  <c:v>4.8459662319222829E-2</c:v>
                </c:pt>
                <c:pt idx="21">
                  <c:v>4.8253933377350802E-2</c:v>
                </c:pt>
                <c:pt idx="22">
                  <c:v>4.7302638193508759E-2</c:v>
                </c:pt>
                <c:pt idx="23">
                  <c:v>4.7176816265145152E-2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1-4C0C-8AE2-7E170A284015}"/>
            </c:ext>
          </c:extLst>
        </c:ser>
        <c:ser>
          <c:idx val="0"/>
          <c:order val="1"/>
          <c:tx>
            <c:v>Taxes &amp; Fees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cat>
            <c:numRef>
              <c:f>'charts data'!$C$48:$Z$48</c:f>
              <c:numCache>
                <c:formatCode>General</c:formatCod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'charts data'!$C$50:$Z$50</c:f>
              <c:numCache>
                <c:formatCode>0.00%</c:formatCode>
                <c:ptCount val="24"/>
                <c:pt idx="0">
                  <c:v>4.3503165927975394E-2</c:v>
                </c:pt>
                <c:pt idx="1">
                  <c:v>4.4135790405267689E-2</c:v>
                </c:pt>
                <c:pt idx="2">
                  <c:v>4.8918708641557486E-2</c:v>
                </c:pt>
                <c:pt idx="3">
                  <c:v>4.8901780322333159E-2</c:v>
                </c:pt>
                <c:pt idx="4">
                  <c:v>4.5171788534806114E-2</c:v>
                </c:pt>
                <c:pt idx="5">
                  <c:v>4.1573390137831533E-2</c:v>
                </c:pt>
                <c:pt idx="6">
                  <c:v>4.3106394042123214E-2</c:v>
                </c:pt>
                <c:pt idx="7">
                  <c:v>4.3857560177779219E-2</c:v>
                </c:pt>
                <c:pt idx="8">
                  <c:v>4.5066710323354464E-2</c:v>
                </c:pt>
                <c:pt idx="9">
                  <c:v>4.7135101699436008E-2</c:v>
                </c:pt>
                <c:pt idx="10">
                  <c:v>5.8103915886247234E-2</c:v>
                </c:pt>
                <c:pt idx="11">
                  <c:v>5.2026421887166212E-2</c:v>
                </c:pt>
                <c:pt idx="12">
                  <c:v>5.2771566661953387E-2</c:v>
                </c:pt>
                <c:pt idx="13">
                  <c:v>4.662594021240235E-2</c:v>
                </c:pt>
                <c:pt idx="14">
                  <c:v>4.8002168661513779E-2</c:v>
                </c:pt>
                <c:pt idx="15">
                  <c:v>4.7542476035387832E-2</c:v>
                </c:pt>
                <c:pt idx="16">
                  <c:v>4.6031834502938684E-2</c:v>
                </c:pt>
                <c:pt idx="17">
                  <c:v>4.6311241726477964E-2</c:v>
                </c:pt>
                <c:pt idx="18">
                  <c:v>4.5378992606371564E-2</c:v>
                </c:pt>
                <c:pt idx="19">
                  <c:v>4.5230612461821043E-2</c:v>
                </c:pt>
                <c:pt idx="20">
                  <c:v>4.4379358638892627E-2</c:v>
                </c:pt>
                <c:pt idx="21">
                  <c:v>4.4298089187424096E-2</c:v>
                </c:pt>
                <c:pt idx="22">
                  <c:v>4.3529526590432341E-2</c:v>
                </c:pt>
                <c:pt idx="23">
                  <c:v>4.351793067076147E-2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71-4C0C-8AE2-7E170A284015}"/>
            </c:ext>
          </c:extLst>
        </c:ser>
        <c:ser>
          <c:idx val="2"/>
          <c:order val="2"/>
          <c:tx>
            <c:strRef>
              <c:f>'charts data'!$B$51</c:f>
              <c:strCache>
                <c:ptCount val="1"/>
                <c:pt idx="0">
                  <c:v>Taxes Only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cat>
            <c:numRef>
              <c:f>'charts data'!$C$48:$Z$48</c:f>
              <c:numCache>
                <c:formatCode>General</c:formatCod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'charts data'!$C$51:$Z$51</c:f>
              <c:numCache>
                <c:formatCode>0.00%</c:formatCode>
                <c:ptCount val="24"/>
                <c:pt idx="0">
                  <c:v>2.6754962956359308E-2</c:v>
                </c:pt>
                <c:pt idx="1">
                  <c:v>2.6918712497683846E-2</c:v>
                </c:pt>
                <c:pt idx="2">
                  <c:v>2.936992735570837E-2</c:v>
                </c:pt>
                <c:pt idx="3">
                  <c:v>2.7317237880912597E-2</c:v>
                </c:pt>
                <c:pt idx="4">
                  <c:v>2.6872440488113429E-2</c:v>
                </c:pt>
                <c:pt idx="5">
                  <c:v>2.3778532183060978E-2</c:v>
                </c:pt>
                <c:pt idx="6">
                  <c:v>2.4015717693063571E-2</c:v>
                </c:pt>
                <c:pt idx="7">
                  <c:v>2.377067653413302E-2</c:v>
                </c:pt>
                <c:pt idx="8">
                  <c:v>2.5020444380219279E-2</c:v>
                </c:pt>
                <c:pt idx="9">
                  <c:v>2.5881321003418525E-2</c:v>
                </c:pt>
                <c:pt idx="10">
                  <c:v>3.0901074817184151E-2</c:v>
                </c:pt>
                <c:pt idx="11">
                  <c:v>2.5984433516176467E-2</c:v>
                </c:pt>
                <c:pt idx="12">
                  <c:v>2.5555194505649928E-2</c:v>
                </c:pt>
                <c:pt idx="13">
                  <c:v>2.4140785384646719E-2</c:v>
                </c:pt>
                <c:pt idx="14">
                  <c:v>2.5372952179533313E-2</c:v>
                </c:pt>
                <c:pt idx="15">
                  <c:v>2.3363841745731258E-2</c:v>
                </c:pt>
                <c:pt idx="16">
                  <c:v>2.209657331581694E-2</c:v>
                </c:pt>
                <c:pt idx="17">
                  <c:v>2.196192585538128E-2</c:v>
                </c:pt>
                <c:pt idx="18">
                  <c:v>2.1575408956151176E-2</c:v>
                </c:pt>
                <c:pt idx="19">
                  <c:v>2.1577273713101055E-2</c:v>
                </c:pt>
                <c:pt idx="20">
                  <c:v>2.1257855893387061E-2</c:v>
                </c:pt>
                <c:pt idx="21">
                  <c:v>2.1321421542010222E-2</c:v>
                </c:pt>
                <c:pt idx="22">
                  <c:v>2.1068401946656559E-2</c:v>
                </c:pt>
                <c:pt idx="23">
                  <c:v>2.1196434300701558E-2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71-4C0C-8AE2-7E170A284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513920"/>
        <c:axId val="130536192"/>
      </c:areaChart>
      <c:catAx>
        <c:axId val="13051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30536192"/>
        <c:crosses val="autoZero"/>
        <c:auto val="1"/>
        <c:lblAlgn val="ctr"/>
        <c:lblOffset val="100"/>
        <c:noMultiLvlLbl val="0"/>
      </c:catAx>
      <c:valAx>
        <c:axId val="1305361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/>
            </a:pPr>
            <a:endParaRPr lang="en-US"/>
          </a:p>
        </c:txPr>
        <c:crossAx val="130513920"/>
        <c:crosses val="autoZero"/>
        <c:crossBetween val="midCat"/>
        <c:majorUnit val="1.0000000000000002E-2"/>
      </c:valAx>
    </c:plotArea>
    <c:plotVisOnly val="1"/>
    <c:dispBlanksAs val="gap"/>
    <c:showDLblsOverMax val="0"/>
  </c:chart>
  <c:spPr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74641440144604E-2"/>
          <c:y val="0.16547154399412822"/>
          <c:w val="0.9251349059641768"/>
          <c:h val="0.64716561800899985"/>
        </c:manualLayout>
      </c:layout>
      <c:lineChart>
        <c:grouping val="standard"/>
        <c:varyColors val="0"/>
        <c:ser>
          <c:idx val="1"/>
          <c:order val="0"/>
          <c:tx>
            <c:v>All Revenues</c:v>
          </c:tx>
          <c:cat>
            <c:numRef>
              <c:f>'charts data'!$C$48:$Z$48</c:f>
              <c:numCache>
                <c:formatCode>General</c:formatCod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'charts data'!$C$49:$Z$49</c:f>
              <c:numCache>
                <c:formatCode>0.00%</c:formatCode>
                <c:ptCount val="24"/>
                <c:pt idx="0">
                  <c:v>5.308568413305037E-2</c:v>
                </c:pt>
                <c:pt idx="1">
                  <c:v>5.2692253983128053E-2</c:v>
                </c:pt>
                <c:pt idx="2">
                  <c:v>5.807181123948487E-2</c:v>
                </c:pt>
                <c:pt idx="3">
                  <c:v>5.8938836273221634E-2</c:v>
                </c:pt>
                <c:pt idx="4">
                  <c:v>5.3241345090761477E-2</c:v>
                </c:pt>
                <c:pt idx="5">
                  <c:v>5.0029989338233487E-2</c:v>
                </c:pt>
                <c:pt idx="6">
                  <c:v>5.0804453408422011E-2</c:v>
                </c:pt>
                <c:pt idx="7">
                  <c:v>4.9995191200096448E-2</c:v>
                </c:pt>
                <c:pt idx="8">
                  <c:v>5.0413604004797698E-2</c:v>
                </c:pt>
                <c:pt idx="9">
                  <c:v>5.5470919950341077E-2</c:v>
                </c:pt>
                <c:pt idx="10">
                  <c:v>7.0346741912331479E-2</c:v>
                </c:pt>
                <c:pt idx="11">
                  <c:v>6.1305570479959916E-2</c:v>
                </c:pt>
                <c:pt idx="12">
                  <c:v>6.6517868167088379E-2</c:v>
                </c:pt>
                <c:pt idx="13">
                  <c:v>5.4035982044330265E-2</c:v>
                </c:pt>
                <c:pt idx="14">
                  <c:v>5.2852626103016602E-2</c:v>
                </c:pt>
                <c:pt idx="15">
                  <c:v>5.2354357671971712E-2</c:v>
                </c:pt>
                <c:pt idx="16">
                  <c:v>5.0805893902205142E-2</c:v>
                </c:pt>
                <c:pt idx="17">
                  <c:v>5.0941663584382832E-2</c:v>
                </c:pt>
                <c:pt idx="18">
                  <c:v>4.979351965465563E-2</c:v>
                </c:pt>
                <c:pt idx="19">
                  <c:v>4.9509515612131336E-2</c:v>
                </c:pt>
                <c:pt idx="20">
                  <c:v>4.8459662319222829E-2</c:v>
                </c:pt>
                <c:pt idx="21">
                  <c:v>4.8253933377350802E-2</c:v>
                </c:pt>
                <c:pt idx="22">
                  <c:v>4.7302638193508759E-2</c:v>
                </c:pt>
                <c:pt idx="23">
                  <c:v>4.7176816265145152E-2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E-40DE-9850-2663C5EA2E00}"/>
            </c:ext>
          </c:extLst>
        </c:ser>
        <c:ser>
          <c:idx val="0"/>
          <c:order val="1"/>
          <c:tx>
            <c:v>Taxes &amp; Fees</c:v>
          </c:tx>
          <c:cat>
            <c:numRef>
              <c:f>'charts data'!$C$48:$Z$48</c:f>
              <c:numCache>
                <c:formatCode>General</c:formatCod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'charts data'!$C$50:$Z$50</c:f>
              <c:numCache>
                <c:formatCode>0.00%</c:formatCode>
                <c:ptCount val="24"/>
                <c:pt idx="0">
                  <c:v>4.3503165927975394E-2</c:v>
                </c:pt>
                <c:pt idx="1">
                  <c:v>4.4135790405267689E-2</c:v>
                </c:pt>
                <c:pt idx="2">
                  <c:v>4.8918708641557486E-2</c:v>
                </c:pt>
                <c:pt idx="3">
                  <c:v>4.8901780322333159E-2</c:v>
                </c:pt>
                <c:pt idx="4">
                  <c:v>4.5171788534806114E-2</c:v>
                </c:pt>
                <c:pt idx="5">
                  <c:v>4.1573390137831533E-2</c:v>
                </c:pt>
                <c:pt idx="6">
                  <c:v>4.3106394042123214E-2</c:v>
                </c:pt>
                <c:pt idx="7">
                  <c:v>4.3857560177779219E-2</c:v>
                </c:pt>
                <c:pt idx="8">
                  <c:v>4.5066710323354464E-2</c:v>
                </c:pt>
                <c:pt idx="9">
                  <c:v>4.7135101699436008E-2</c:v>
                </c:pt>
                <c:pt idx="10">
                  <c:v>5.8103915886247234E-2</c:v>
                </c:pt>
                <c:pt idx="11">
                  <c:v>5.2026421887166212E-2</c:v>
                </c:pt>
                <c:pt idx="12">
                  <c:v>5.2771566661953387E-2</c:v>
                </c:pt>
                <c:pt idx="13">
                  <c:v>4.662594021240235E-2</c:v>
                </c:pt>
                <c:pt idx="14">
                  <c:v>4.8002168661513779E-2</c:v>
                </c:pt>
                <c:pt idx="15">
                  <c:v>4.7542476035387832E-2</c:v>
                </c:pt>
                <c:pt idx="16">
                  <c:v>4.6031834502938684E-2</c:v>
                </c:pt>
                <c:pt idx="17">
                  <c:v>4.6311241726477964E-2</c:v>
                </c:pt>
                <c:pt idx="18">
                  <c:v>4.5378992606371564E-2</c:v>
                </c:pt>
                <c:pt idx="19">
                  <c:v>4.5230612461821043E-2</c:v>
                </c:pt>
                <c:pt idx="20">
                  <c:v>4.4379358638892627E-2</c:v>
                </c:pt>
                <c:pt idx="21">
                  <c:v>4.4298089187424096E-2</c:v>
                </c:pt>
                <c:pt idx="22">
                  <c:v>4.3529526590432341E-2</c:v>
                </c:pt>
                <c:pt idx="23">
                  <c:v>4.351793067076147E-2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E-40DE-9850-2663C5EA2E00}"/>
            </c:ext>
          </c:extLst>
        </c:ser>
        <c:ser>
          <c:idx val="2"/>
          <c:order val="2"/>
          <c:tx>
            <c:strRef>
              <c:f>'charts data'!$B$51</c:f>
              <c:strCache>
                <c:ptCount val="1"/>
                <c:pt idx="0">
                  <c:v>Taxes Only</c:v>
                </c:pt>
              </c:strCache>
            </c:strRef>
          </c:tx>
          <c:cat>
            <c:numRef>
              <c:f>'charts data'!$C$48:$Z$48</c:f>
              <c:numCache>
                <c:formatCode>General</c:formatCod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'charts data'!$C$51:$Z$51</c:f>
              <c:numCache>
                <c:formatCode>0.00%</c:formatCode>
                <c:ptCount val="24"/>
                <c:pt idx="0">
                  <c:v>2.6754962956359308E-2</c:v>
                </c:pt>
                <c:pt idx="1">
                  <c:v>2.6918712497683846E-2</c:v>
                </c:pt>
                <c:pt idx="2">
                  <c:v>2.936992735570837E-2</c:v>
                </c:pt>
                <c:pt idx="3">
                  <c:v>2.7317237880912597E-2</c:v>
                </c:pt>
                <c:pt idx="4">
                  <c:v>2.6872440488113429E-2</c:v>
                </c:pt>
                <c:pt idx="5">
                  <c:v>2.3778532183060978E-2</c:v>
                </c:pt>
                <c:pt idx="6">
                  <c:v>2.4015717693063571E-2</c:v>
                </c:pt>
                <c:pt idx="7">
                  <c:v>2.377067653413302E-2</c:v>
                </c:pt>
                <c:pt idx="8">
                  <c:v>2.5020444380219279E-2</c:v>
                </c:pt>
                <c:pt idx="9">
                  <c:v>2.5881321003418525E-2</c:v>
                </c:pt>
                <c:pt idx="10">
                  <c:v>3.0901074817184151E-2</c:v>
                </c:pt>
                <c:pt idx="11">
                  <c:v>2.5984433516176467E-2</c:v>
                </c:pt>
                <c:pt idx="12">
                  <c:v>2.5555194505649928E-2</c:v>
                </c:pt>
                <c:pt idx="13">
                  <c:v>2.4140785384646719E-2</c:v>
                </c:pt>
                <c:pt idx="14">
                  <c:v>2.5372952179533313E-2</c:v>
                </c:pt>
                <c:pt idx="15">
                  <c:v>2.3363841745731258E-2</c:v>
                </c:pt>
                <c:pt idx="16">
                  <c:v>2.209657331581694E-2</c:v>
                </c:pt>
                <c:pt idx="17">
                  <c:v>2.196192585538128E-2</c:v>
                </c:pt>
                <c:pt idx="18">
                  <c:v>2.1575408956151176E-2</c:v>
                </c:pt>
                <c:pt idx="19">
                  <c:v>2.1577273713101055E-2</c:v>
                </c:pt>
                <c:pt idx="20">
                  <c:v>2.1257855893387061E-2</c:v>
                </c:pt>
                <c:pt idx="21">
                  <c:v>2.1321421542010222E-2</c:v>
                </c:pt>
                <c:pt idx="22">
                  <c:v>2.1068401946656559E-2</c:v>
                </c:pt>
                <c:pt idx="23">
                  <c:v>2.1196434300701558E-2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FE-40DE-9850-2663C5EA2E00}"/>
            </c:ext>
          </c:extLst>
        </c:ser>
        <c:ser>
          <c:idx val="3"/>
          <c:order val="3"/>
          <c:tx>
            <c:v>Property Taxes</c:v>
          </c:tx>
          <c:spPr>
            <a:ln w="19050"/>
          </c:spPr>
          <c:cat>
            <c:numRef>
              <c:f>'charts data'!$C$48:$Z$48</c:f>
              <c:numCache>
                <c:formatCode>General</c:formatCod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'charts data'!$C$52:$Z$52</c:f>
              <c:numCache>
                <c:formatCode>0.00%</c:formatCode>
                <c:ptCount val="24"/>
                <c:pt idx="0">
                  <c:v>7.9003217038494111E-3</c:v>
                </c:pt>
                <c:pt idx="1">
                  <c:v>8.0370315765690443E-3</c:v>
                </c:pt>
                <c:pt idx="2">
                  <c:v>7.9059721063508455E-3</c:v>
                </c:pt>
                <c:pt idx="3">
                  <c:v>7.4626137024219937E-3</c:v>
                </c:pt>
                <c:pt idx="4">
                  <c:v>7.2485355748440053E-3</c:v>
                </c:pt>
                <c:pt idx="5">
                  <c:v>7.0831265802034317E-3</c:v>
                </c:pt>
                <c:pt idx="6">
                  <c:v>6.8621004762689031E-3</c:v>
                </c:pt>
                <c:pt idx="7">
                  <c:v>6.7406281263698662E-3</c:v>
                </c:pt>
                <c:pt idx="8">
                  <c:v>7.1434702749107138E-3</c:v>
                </c:pt>
                <c:pt idx="9">
                  <c:v>6.009687792927783E-3</c:v>
                </c:pt>
                <c:pt idx="10">
                  <c:v>6.2690518115423614E-3</c:v>
                </c:pt>
                <c:pt idx="11">
                  <c:v>8.2914727430776908E-3</c:v>
                </c:pt>
                <c:pt idx="12">
                  <c:v>8.6803761750963229E-3</c:v>
                </c:pt>
                <c:pt idx="13">
                  <c:v>8.7178997789372596E-3</c:v>
                </c:pt>
                <c:pt idx="14">
                  <c:v>8.6236419886391129E-3</c:v>
                </c:pt>
                <c:pt idx="15">
                  <c:v>8.4838882122491768E-3</c:v>
                </c:pt>
                <c:pt idx="16">
                  <c:v>7.6328669076149193E-3</c:v>
                </c:pt>
                <c:pt idx="17">
                  <c:v>7.6235860202858744E-3</c:v>
                </c:pt>
                <c:pt idx="18">
                  <c:v>7.52639421802807E-3</c:v>
                </c:pt>
                <c:pt idx="19">
                  <c:v>7.5826101206466576E-3</c:v>
                </c:pt>
                <c:pt idx="20">
                  <c:v>7.5435248725000213E-3</c:v>
                </c:pt>
                <c:pt idx="21">
                  <c:v>7.6581052688225165E-3</c:v>
                </c:pt>
                <c:pt idx="22">
                  <c:v>7.6767883617103929E-3</c:v>
                </c:pt>
                <c:pt idx="23">
                  <c:v>7.8526582743838579E-3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FE-40DE-9850-2663C5EA2E00}"/>
            </c:ext>
          </c:extLst>
        </c:ser>
        <c:ser>
          <c:idx val="4"/>
          <c:order val="4"/>
          <c:tx>
            <c:v>Sales Taxes</c:v>
          </c:tx>
          <c:spPr>
            <a:ln w="19050"/>
          </c:spPr>
          <c:cat>
            <c:numRef>
              <c:f>'charts data'!$C$48:$Z$48</c:f>
              <c:numCache>
                <c:formatCode>General</c:formatCod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'charts data'!$C$53:$Z$53</c:f>
              <c:numCache>
                <c:formatCode>0.00%</c:formatCode>
                <c:ptCount val="24"/>
                <c:pt idx="0">
                  <c:v>1.1010675887680363E-2</c:v>
                </c:pt>
                <c:pt idx="1">
                  <c:v>1.0566746219517491E-2</c:v>
                </c:pt>
                <c:pt idx="2">
                  <c:v>1.1816115935465945E-2</c:v>
                </c:pt>
                <c:pt idx="3">
                  <c:v>1.1129588229055331E-2</c:v>
                </c:pt>
                <c:pt idx="4">
                  <c:v>1.0891203041667049E-2</c:v>
                </c:pt>
                <c:pt idx="5">
                  <c:v>8.5951863286710135E-3</c:v>
                </c:pt>
                <c:pt idx="6">
                  <c:v>8.9706507528917682E-3</c:v>
                </c:pt>
                <c:pt idx="7">
                  <c:v>9.1484760743423352E-3</c:v>
                </c:pt>
                <c:pt idx="8">
                  <c:v>8.9210567926571189E-3</c:v>
                </c:pt>
                <c:pt idx="9">
                  <c:v>9.4254430588745323E-3</c:v>
                </c:pt>
                <c:pt idx="10">
                  <c:v>1.1599250197316495E-2</c:v>
                </c:pt>
                <c:pt idx="11">
                  <c:v>9.0862811306750158E-3</c:v>
                </c:pt>
                <c:pt idx="12">
                  <c:v>8.4794865275750891E-3</c:v>
                </c:pt>
                <c:pt idx="13">
                  <c:v>7.8227276138787133E-3</c:v>
                </c:pt>
                <c:pt idx="14">
                  <c:v>9.6540184318742884E-3</c:v>
                </c:pt>
                <c:pt idx="15">
                  <c:v>7.6567698303428647E-3</c:v>
                </c:pt>
                <c:pt idx="16">
                  <c:v>7.6335311771850269E-3</c:v>
                </c:pt>
                <c:pt idx="17">
                  <c:v>7.6389823314041566E-3</c:v>
                </c:pt>
                <c:pt idx="18">
                  <c:v>7.541594244193088E-3</c:v>
                </c:pt>
                <c:pt idx="19">
                  <c:v>7.5688128596692068E-3</c:v>
                </c:pt>
                <c:pt idx="20">
                  <c:v>7.4723193511253474E-3</c:v>
                </c:pt>
                <c:pt idx="21">
                  <c:v>7.4992879443096915E-3</c:v>
                </c:pt>
                <c:pt idx="22">
                  <c:v>7.4036807970933802E-3</c:v>
                </c:pt>
                <c:pt idx="23">
                  <c:v>7.4304016646180651E-3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FE-40DE-9850-2663C5EA2E00}"/>
            </c:ext>
          </c:extLst>
        </c:ser>
        <c:ser>
          <c:idx val="5"/>
          <c:order val="5"/>
          <c:tx>
            <c:v>Other Taxes</c:v>
          </c:tx>
          <c:spPr>
            <a:ln w="19050"/>
          </c:spPr>
          <c:cat>
            <c:numRef>
              <c:f>'charts data'!$C$48:$Z$48</c:f>
              <c:numCache>
                <c:formatCode>General</c:formatCod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'charts data'!$C$54:$Z$54</c:f>
              <c:numCache>
                <c:formatCode>0.00%</c:formatCode>
                <c:ptCount val="24"/>
                <c:pt idx="0">
                  <c:v>7.843965364829536E-3</c:v>
                </c:pt>
                <c:pt idx="1">
                  <c:v>8.314934701597311E-3</c:v>
                </c:pt>
                <c:pt idx="2">
                  <c:v>9.6478393138915795E-3</c:v>
                </c:pt>
                <c:pt idx="3">
                  <c:v>8.7250359494352725E-3</c:v>
                </c:pt>
                <c:pt idx="4">
                  <c:v>8.732701871602376E-3</c:v>
                </c:pt>
                <c:pt idx="5">
                  <c:v>8.1002192741865334E-3</c:v>
                </c:pt>
                <c:pt idx="6">
                  <c:v>8.1829664639029003E-3</c:v>
                </c:pt>
                <c:pt idx="7">
                  <c:v>7.8815723334208186E-3</c:v>
                </c:pt>
                <c:pt idx="8">
                  <c:v>8.9559173126514471E-3</c:v>
                </c:pt>
                <c:pt idx="9">
                  <c:v>1.0446190151616208E-2</c:v>
                </c:pt>
                <c:pt idx="10">
                  <c:v>1.3032772808325294E-2</c:v>
                </c:pt>
                <c:pt idx="11">
                  <c:v>8.6066796424237608E-3</c:v>
                </c:pt>
                <c:pt idx="12">
                  <c:v>8.3953318029785159E-3</c:v>
                </c:pt>
                <c:pt idx="13">
                  <c:v>7.600157991830744E-3</c:v>
                </c:pt>
                <c:pt idx="14">
                  <c:v>7.0952917590199113E-3</c:v>
                </c:pt>
                <c:pt idx="15">
                  <c:v>7.2231837031392146E-3</c:v>
                </c:pt>
                <c:pt idx="16">
                  <c:v>6.8301752310169937E-3</c:v>
                </c:pt>
                <c:pt idx="17">
                  <c:v>6.6993575036912497E-3</c:v>
                </c:pt>
                <c:pt idx="18">
                  <c:v>6.5074204939300166E-3</c:v>
                </c:pt>
                <c:pt idx="19">
                  <c:v>6.4258507327851905E-3</c:v>
                </c:pt>
                <c:pt idx="20">
                  <c:v>6.2420116697616945E-3</c:v>
                </c:pt>
                <c:pt idx="21">
                  <c:v>6.1640283288780153E-3</c:v>
                </c:pt>
                <c:pt idx="22">
                  <c:v>5.9879327878527878E-3</c:v>
                </c:pt>
                <c:pt idx="23">
                  <c:v>5.9133743616996311E-3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FE-40DE-9850-2663C5EA2E00}"/>
            </c:ext>
          </c:extLst>
        </c:ser>
        <c:ser>
          <c:idx val="6"/>
          <c:order val="6"/>
          <c:tx>
            <c:v>Previous Estimates</c:v>
          </c:tx>
          <c:spPr>
            <a:ln w="19050">
              <a:prstDash val="sysDash"/>
            </a:ln>
          </c:spPr>
          <c:cat>
            <c:numRef>
              <c:f>'charts data'!$C$48:$Z$48</c:f>
              <c:numCache>
                <c:formatCode>General</c:formatCod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'charts data'!$C$61:$X$61</c:f>
              <c:numCache>
                <c:formatCode>0.00%</c:formatCode>
                <c:ptCount val="22"/>
                <c:pt idx="0">
                  <c:v>5.308568413305037E-2</c:v>
                </c:pt>
                <c:pt idx="1">
                  <c:v>5.2692253983128053E-2</c:v>
                </c:pt>
                <c:pt idx="2">
                  <c:v>5.807181123948487E-2</c:v>
                </c:pt>
                <c:pt idx="3">
                  <c:v>5.8938836273221634E-2</c:v>
                </c:pt>
                <c:pt idx="4">
                  <c:v>5.3241345090761477E-2</c:v>
                </c:pt>
                <c:pt idx="5">
                  <c:v>5.0029989338233487E-2</c:v>
                </c:pt>
                <c:pt idx="6">
                  <c:v>5.0804453408422011E-2</c:v>
                </c:pt>
                <c:pt idx="7">
                  <c:v>4.9995191200096448E-2</c:v>
                </c:pt>
                <c:pt idx="8">
                  <c:v>5.0413604004797698E-2</c:v>
                </c:pt>
                <c:pt idx="9">
                  <c:v>5.5470919950341077E-2</c:v>
                </c:pt>
                <c:pt idx="10">
                  <c:v>7.0346741912331479E-2</c:v>
                </c:pt>
                <c:pt idx="11">
                  <c:v>6.1305570479959916E-2</c:v>
                </c:pt>
                <c:pt idx="12">
                  <c:v>6.6517868167088379E-2</c:v>
                </c:pt>
                <c:pt idx="13">
                  <c:v>5.4035982044330265E-2</c:v>
                </c:pt>
                <c:pt idx="14">
                  <c:v>5.2852626103016602E-2</c:v>
                </c:pt>
                <c:pt idx="15">
                  <c:v>5.2058471876715071E-2</c:v>
                </c:pt>
                <c:pt idx="16">
                  <c:v>5.0077625156548317E-2</c:v>
                </c:pt>
                <c:pt idx="17">
                  <c:v>5.0303832289582386E-2</c:v>
                </c:pt>
                <c:pt idx="18">
                  <c:v>4.9207673948315968E-2</c:v>
                </c:pt>
                <c:pt idx="19">
                  <c:v>4.8965860562030582E-2</c:v>
                </c:pt>
                <c:pt idx="20">
                  <c:v>4.7966944401822816E-2</c:v>
                </c:pt>
                <c:pt idx="21">
                  <c:v>4.7803966740241913E-2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FE-40DE-9850-2663C5EA2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473472"/>
        <c:axId val="164487552"/>
      </c:lineChart>
      <c:catAx>
        <c:axId val="1644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4487552"/>
        <c:crosses val="autoZero"/>
        <c:auto val="1"/>
        <c:lblAlgn val="ctr"/>
        <c:lblOffset val="100"/>
        <c:noMultiLvlLbl val="0"/>
      </c:catAx>
      <c:valAx>
        <c:axId val="16448755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4473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371336668017459"/>
          <c:y val="9.5726875049709698E-2"/>
          <c:w val="0.15834895371812122"/>
          <c:h val="0.24206649168853894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581770454079475E-2"/>
          <c:y val="2.2390080160113797E-2"/>
          <c:w val="0.91437877374115939"/>
          <c:h val="0.92708908791252942"/>
        </c:manualLayout>
      </c:layout>
      <c:lineChart>
        <c:grouping val="standard"/>
        <c:varyColors val="0"/>
        <c:ser>
          <c:idx val="0"/>
          <c:order val="0"/>
          <c:tx>
            <c:strRef>
              <c:f>'charts data'!$B$52</c:f>
              <c:strCache>
                <c:ptCount val="1"/>
                <c:pt idx="0">
                  <c:v>Property Tax</c:v>
                </c:pt>
              </c:strCache>
            </c:strRef>
          </c:tx>
          <c:marker>
            <c:symbol val="none"/>
          </c:marker>
          <c:cat>
            <c:numRef>
              <c:f>'charts data'!$C$48:$X$48</c:f>
              <c:numCache>
                <c:formatCode>General</c:formatCode>
                <c:ptCount val="2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cat>
          <c:val>
            <c:numRef>
              <c:f>'charts data'!$C$52:$X$52</c:f>
              <c:numCache>
                <c:formatCode>0.00%</c:formatCode>
                <c:ptCount val="22"/>
                <c:pt idx="0">
                  <c:v>7.9003217038494111E-3</c:v>
                </c:pt>
                <c:pt idx="1">
                  <c:v>8.0370315765690443E-3</c:v>
                </c:pt>
                <c:pt idx="2">
                  <c:v>7.9059721063508455E-3</c:v>
                </c:pt>
                <c:pt idx="3">
                  <c:v>7.4626137024219937E-3</c:v>
                </c:pt>
                <c:pt idx="4">
                  <c:v>7.2485355748440053E-3</c:v>
                </c:pt>
                <c:pt idx="5">
                  <c:v>7.0831265802034317E-3</c:v>
                </c:pt>
                <c:pt idx="6">
                  <c:v>6.8621004762689031E-3</c:v>
                </c:pt>
                <c:pt idx="7">
                  <c:v>6.7406281263698662E-3</c:v>
                </c:pt>
                <c:pt idx="8">
                  <c:v>7.1434702749107138E-3</c:v>
                </c:pt>
                <c:pt idx="9">
                  <c:v>6.009687792927783E-3</c:v>
                </c:pt>
                <c:pt idx="10">
                  <c:v>6.2690518115423614E-3</c:v>
                </c:pt>
                <c:pt idx="11">
                  <c:v>8.2914727430776908E-3</c:v>
                </c:pt>
                <c:pt idx="12">
                  <c:v>8.6803761750963229E-3</c:v>
                </c:pt>
                <c:pt idx="13">
                  <c:v>8.7178997789372596E-3</c:v>
                </c:pt>
                <c:pt idx="14">
                  <c:v>8.6236419886391129E-3</c:v>
                </c:pt>
                <c:pt idx="15">
                  <c:v>8.4838882122491768E-3</c:v>
                </c:pt>
                <c:pt idx="16">
                  <c:v>7.6328669076149193E-3</c:v>
                </c:pt>
                <c:pt idx="17">
                  <c:v>7.6235860202858744E-3</c:v>
                </c:pt>
                <c:pt idx="18">
                  <c:v>7.52639421802807E-3</c:v>
                </c:pt>
                <c:pt idx="19">
                  <c:v>7.5826101206466576E-3</c:v>
                </c:pt>
                <c:pt idx="20">
                  <c:v>7.5435248725000213E-3</c:v>
                </c:pt>
                <c:pt idx="21">
                  <c:v>7.6581052688225165E-3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0-442E-9444-AD3CB6FFC6A9}"/>
            </c:ext>
          </c:extLst>
        </c:ser>
        <c:ser>
          <c:idx val="1"/>
          <c:order val="1"/>
          <c:tx>
            <c:strRef>
              <c:f>'charts data'!$B$53</c:f>
              <c:strCache>
                <c:ptCount val="1"/>
                <c:pt idx="0">
                  <c:v>Sales Tax</c:v>
                </c:pt>
              </c:strCache>
            </c:strRef>
          </c:tx>
          <c:marker>
            <c:symbol val="none"/>
          </c:marker>
          <c:cat>
            <c:numRef>
              <c:f>'charts data'!$C$48:$X$48</c:f>
              <c:numCache>
                <c:formatCode>General</c:formatCode>
                <c:ptCount val="2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cat>
          <c:val>
            <c:numRef>
              <c:f>'charts data'!$C$53:$X$53</c:f>
              <c:numCache>
                <c:formatCode>0.00%</c:formatCode>
                <c:ptCount val="22"/>
                <c:pt idx="0">
                  <c:v>1.1010675887680363E-2</c:v>
                </c:pt>
                <c:pt idx="1">
                  <c:v>1.0566746219517491E-2</c:v>
                </c:pt>
                <c:pt idx="2">
                  <c:v>1.1816115935465945E-2</c:v>
                </c:pt>
                <c:pt idx="3">
                  <c:v>1.1129588229055331E-2</c:v>
                </c:pt>
                <c:pt idx="4">
                  <c:v>1.0891203041667049E-2</c:v>
                </c:pt>
                <c:pt idx="5">
                  <c:v>8.5951863286710135E-3</c:v>
                </c:pt>
                <c:pt idx="6">
                  <c:v>8.9706507528917682E-3</c:v>
                </c:pt>
                <c:pt idx="7">
                  <c:v>9.1484760743423352E-3</c:v>
                </c:pt>
                <c:pt idx="8">
                  <c:v>8.9210567926571189E-3</c:v>
                </c:pt>
                <c:pt idx="9">
                  <c:v>9.4254430588745323E-3</c:v>
                </c:pt>
                <c:pt idx="10">
                  <c:v>1.1599250197316495E-2</c:v>
                </c:pt>
                <c:pt idx="11">
                  <c:v>9.0862811306750158E-3</c:v>
                </c:pt>
                <c:pt idx="12">
                  <c:v>8.4794865275750891E-3</c:v>
                </c:pt>
                <c:pt idx="13">
                  <c:v>7.8227276138787133E-3</c:v>
                </c:pt>
                <c:pt idx="14">
                  <c:v>9.6540184318742884E-3</c:v>
                </c:pt>
                <c:pt idx="15">
                  <c:v>7.6567698303428647E-3</c:v>
                </c:pt>
                <c:pt idx="16">
                  <c:v>7.6335311771850269E-3</c:v>
                </c:pt>
                <c:pt idx="17">
                  <c:v>7.6389823314041566E-3</c:v>
                </c:pt>
                <c:pt idx="18">
                  <c:v>7.541594244193088E-3</c:v>
                </c:pt>
                <c:pt idx="19">
                  <c:v>7.5688128596692068E-3</c:v>
                </c:pt>
                <c:pt idx="20">
                  <c:v>7.4723193511253474E-3</c:v>
                </c:pt>
                <c:pt idx="21">
                  <c:v>7.4992879443096915E-3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0-442E-9444-AD3CB6FFC6A9}"/>
            </c:ext>
          </c:extLst>
        </c:ser>
        <c:ser>
          <c:idx val="2"/>
          <c:order val="2"/>
          <c:tx>
            <c:strRef>
              <c:f>'charts data'!$B$54</c:f>
              <c:strCache>
                <c:ptCount val="1"/>
                <c:pt idx="0">
                  <c:v>Other Taxes</c:v>
                </c:pt>
              </c:strCache>
            </c:strRef>
          </c:tx>
          <c:marker>
            <c:symbol val="none"/>
          </c:marker>
          <c:cat>
            <c:numRef>
              <c:f>'charts data'!$C$48:$X$48</c:f>
              <c:numCache>
                <c:formatCode>General</c:formatCode>
                <c:ptCount val="2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cat>
          <c:val>
            <c:numRef>
              <c:f>'charts data'!$C$54:$X$54</c:f>
              <c:numCache>
                <c:formatCode>0.00%</c:formatCode>
                <c:ptCount val="22"/>
                <c:pt idx="0">
                  <c:v>7.843965364829536E-3</c:v>
                </c:pt>
                <c:pt idx="1">
                  <c:v>8.314934701597311E-3</c:v>
                </c:pt>
                <c:pt idx="2">
                  <c:v>9.6478393138915795E-3</c:v>
                </c:pt>
                <c:pt idx="3">
                  <c:v>8.7250359494352725E-3</c:v>
                </c:pt>
                <c:pt idx="4">
                  <c:v>8.732701871602376E-3</c:v>
                </c:pt>
                <c:pt idx="5">
                  <c:v>8.1002192741865334E-3</c:v>
                </c:pt>
                <c:pt idx="6">
                  <c:v>8.1829664639029003E-3</c:v>
                </c:pt>
                <c:pt idx="7">
                  <c:v>7.8815723334208186E-3</c:v>
                </c:pt>
                <c:pt idx="8">
                  <c:v>8.9559173126514471E-3</c:v>
                </c:pt>
                <c:pt idx="9">
                  <c:v>1.0446190151616208E-2</c:v>
                </c:pt>
                <c:pt idx="10">
                  <c:v>1.3032772808325294E-2</c:v>
                </c:pt>
                <c:pt idx="11">
                  <c:v>8.6066796424237608E-3</c:v>
                </c:pt>
                <c:pt idx="12">
                  <c:v>8.3953318029785159E-3</c:v>
                </c:pt>
                <c:pt idx="13">
                  <c:v>7.600157991830744E-3</c:v>
                </c:pt>
                <c:pt idx="14">
                  <c:v>7.0952917590199113E-3</c:v>
                </c:pt>
                <c:pt idx="15">
                  <c:v>7.2231837031392146E-3</c:v>
                </c:pt>
                <c:pt idx="16">
                  <c:v>6.8301752310169937E-3</c:v>
                </c:pt>
                <c:pt idx="17">
                  <c:v>6.6993575036912497E-3</c:v>
                </c:pt>
                <c:pt idx="18">
                  <c:v>6.5074204939300166E-3</c:v>
                </c:pt>
                <c:pt idx="19">
                  <c:v>6.4258507327851905E-3</c:v>
                </c:pt>
                <c:pt idx="20">
                  <c:v>6.2420116697616945E-3</c:v>
                </c:pt>
                <c:pt idx="21">
                  <c:v>6.1640283288780153E-3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D0-442E-9444-AD3CB6FFC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367808"/>
        <c:axId val="165369344"/>
      </c:lineChart>
      <c:catAx>
        <c:axId val="16536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5369344"/>
        <c:crosses val="autoZero"/>
        <c:auto val="1"/>
        <c:lblAlgn val="ctr"/>
        <c:lblOffset val="100"/>
        <c:noMultiLvlLbl val="0"/>
      </c:catAx>
      <c:valAx>
        <c:axId val="165369344"/>
        <c:scaling>
          <c:orientation val="minMax"/>
          <c:min val="0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65367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305228601991261"/>
          <c:y val="0.16296587180892289"/>
          <c:w val="0.11982086458659164"/>
          <c:h val="0.1094016200978131"/>
        </c:manualLayout>
      </c:layout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City of Redmond 
Price of Government</a:t>
            </a:r>
          </a:p>
        </c:rich>
      </c:tx>
      <c:layout>
        <c:manualLayout>
          <c:xMode val="edge"/>
          <c:yMode val="edge"/>
          <c:x val="0.40491840320287298"/>
          <c:y val="3.20987654320987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0328813659719"/>
          <c:y val="0.16049421415464446"/>
          <c:w val="0.85901708105235097"/>
          <c:h val="0.6592608489121549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POG!$C$6:$N$6</c:f>
              <c:numCache>
                <c:formatCode>General</c:formatCode>
                <c:ptCount val="1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</c:numCache>
            </c:numRef>
          </c:cat>
          <c:val>
            <c:numRef>
              <c:f>'charts data'!$C$49:$V$49</c:f>
              <c:numCache>
                <c:formatCode>0.00%</c:formatCode>
                <c:ptCount val="20"/>
                <c:pt idx="0">
                  <c:v>5.308568413305037E-2</c:v>
                </c:pt>
                <c:pt idx="1">
                  <c:v>5.2692253983128053E-2</c:v>
                </c:pt>
                <c:pt idx="2">
                  <c:v>5.807181123948487E-2</c:v>
                </c:pt>
                <c:pt idx="3">
                  <c:v>5.8938836273221634E-2</c:v>
                </c:pt>
                <c:pt idx="4">
                  <c:v>5.3241345090761477E-2</c:v>
                </c:pt>
                <c:pt idx="5">
                  <c:v>5.0029989338233487E-2</c:v>
                </c:pt>
                <c:pt idx="6">
                  <c:v>5.0804453408422011E-2</c:v>
                </c:pt>
                <c:pt idx="7">
                  <c:v>4.9995191200096448E-2</c:v>
                </c:pt>
                <c:pt idx="8">
                  <c:v>5.0413604004797698E-2</c:v>
                </c:pt>
                <c:pt idx="9">
                  <c:v>5.5470919950341077E-2</c:v>
                </c:pt>
                <c:pt idx="10">
                  <c:v>7.0346741912331479E-2</c:v>
                </c:pt>
                <c:pt idx="11">
                  <c:v>6.1305570479959916E-2</c:v>
                </c:pt>
                <c:pt idx="12">
                  <c:v>6.6517868167088379E-2</c:v>
                </c:pt>
                <c:pt idx="13">
                  <c:v>5.4035982044330265E-2</c:v>
                </c:pt>
                <c:pt idx="14">
                  <c:v>5.2852626103016602E-2</c:v>
                </c:pt>
                <c:pt idx="15">
                  <c:v>5.2354357671971712E-2</c:v>
                </c:pt>
                <c:pt idx="16">
                  <c:v>5.0805893902205142E-2</c:v>
                </c:pt>
                <c:pt idx="17">
                  <c:v>5.0941663584382832E-2</c:v>
                </c:pt>
                <c:pt idx="18">
                  <c:v>4.979351965465563E-2</c:v>
                </c:pt>
                <c:pt idx="19">
                  <c:v>4.9509515612131336E-2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F-4E07-8A5E-198B32950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537472"/>
        <c:axId val="164539392"/>
      </c:lineChart>
      <c:catAx>
        <c:axId val="16453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64539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4539392"/>
        <c:scaling>
          <c:orientation val="minMax"/>
          <c:max val="0.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Cents</a:t>
                </a:r>
              </a:p>
            </c:rich>
          </c:tx>
          <c:layout>
            <c:manualLayout>
              <c:xMode val="edge"/>
              <c:yMode val="edge"/>
              <c:x val="2.6229536365237491E-2"/>
              <c:y val="0.444445481351868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64537472"/>
        <c:crosses val="autoZero"/>
        <c:crossBetween val="between"/>
        <c:maj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1875"/>
          <c:y val="8.2758620689655171E-2"/>
          <c:w val="0.82421875"/>
          <c:h val="0.6701149425287356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rgbClr val="008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'charts data'!$E$48:$V$48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'charts data'!$E$49:$V$49</c:f>
              <c:numCache>
                <c:formatCode>0.00%</c:formatCode>
                <c:ptCount val="18"/>
                <c:pt idx="0">
                  <c:v>5.807181123948487E-2</c:v>
                </c:pt>
                <c:pt idx="1">
                  <c:v>5.8938836273221634E-2</c:v>
                </c:pt>
                <c:pt idx="2">
                  <c:v>5.3241345090761477E-2</c:v>
                </c:pt>
                <c:pt idx="3">
                  <c:v>5.0029989338233487E-2</c:v>
                </c:pt>
                <c:pt idx="4">
                  <c:v>5.0804453408422011E-2</c:v>
                </c:pt>
                <c:pt idx="5">
                  <c:v>4.9995191200096448E-2</c:v>
                </c:pt>
                <c:pt idx="6">
                  <c:v>5.0413604004797698E-2</c:v>
                </c:pt>
                <c:pt idx="7">
                  <c:v>5.5470919950341077E-2</c:v>
                </c:pt>
                <c:pt idx="8">
                  <c:v>7.0346741912331479E-2</c:v>
                </c:pt>
                <c:pt idx="9">
                  <c:v>6.1305570479959916E-2</c:v>
                </c:pt>
                <c:pt idx="10">
                  <c:v>6.6517868167088379E-2</c:v>
                </c:pt>
                <c:pt idx="11">
                  <c:v>5.4035982044330265E-2</c:v>
                </c:pt>
                <c:pt idx="12">
                  <c:v>5.2852626103016602E-2</c:v>
                </c:pt>
                <c:pt idx="13">
                  <c:v>5.2354357671971712E-2</c:v>
                </c:pt>
                <c:pt idx="14">
                  <c:v>5.0805893902205142E-2</c:v>
                </c:pt>
                <c:pt idx="15">
                  <c:v>5.0941663584382832E-2</c:v>
                </c:pt>
                <c:pt idx="16">
                  <c:v>4.979351965465563E-2</c:v>
                </c:pt>
                <c:pt idx="17">
                  <c:v>4.9509515612131336E-2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E-4414-8A93-7EB33CB42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49696"/>
        <c:axId val="165389440"/>
      </c:lineChart>
      <c:catAx>
        <c:axId val="16514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6538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38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651496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94685039370078"/>
          <c:y val="5.1400554097404488E-2"/>
          <c:w val="0.85728805774278216"/>
          <c:h val="0.78169364246135897"/>
        </c:manualLayout>
      </c:layout>
      <c:lineChart>
        <c:grouping val="standard"/>
        <c:varyColors val="0"/>
        <c:ser>
          <c:idx val="0"/>
          <c:order val="0"/>
          <c:tx>
            <c:strRef>
              <c:f>'charts data'!$B$52</c:f>
              <c:strCache>
                <c:ptCount val="1"/>
                <c:pt idx="0">
                  <c:v>Property Tax</c:v>
                </c:pt>
              </c:strCache>
            </c:strRef>
          </c:tx>
          <c:marker>
            <c:symbol val="none"/>
          </c:marker>
          <c:cat>
            <c:numRef>
              <c:f>'charts data'!$C$48:$V$48</c:f>
              <c:numCache>
                <c:formatCode>General</c:formatCode>
                <c:ptCount val="20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</c:numCache>
            </c:numRef>
          </c:cat>
          <c:val>
            <c:numRef>
              <c:f>'charts data'!$C$52:$V$52</c:f>
              <c:numCache>
                <c:formatCode>0.00%</c:formatCode>
                <c:ptCount val="20"/>
                <c:pt idx="0">
                  <c:v>7.9003217038494111E-3</c:v>
                </c:pt>
                <c:pt idx="1">
                  <c:v>8.0370315765690443E-3</c:v>
                </c:pt>
                <c:pt idx="2">
                  <c:v>7.9059721063508455E-3</c:v>
                </c:pt>
                <c:pt idx="3">
                  <c:v>7.4626137024219937E-3</c:v>
                </c:pt>
                <c:pt idx="4">
                  <c:v>7.2485355748440053E-3</c:v>
                </c:pt>
                <c:pt idx="5">
                  <c:v>7.0831265802034317E-3</c:v>
                </c:pt>
                <c:pt idx="6">
                  <c:v>6.8621004762689031E-3</c:v>
                </c:pt>
                <c:pt idx="7">
                  <c:v>6.7406281263698662E-3</c:v>
                </c:pt>
                <c:pt idx="8">
                  <c:v>7.1434702749107138E-3</c:v>
                </c:pt>
                <c:pt idx="9">
                  <c:v>6.009687792927783E-3</c:v>
                </c:pt>
                <c:pt idx="10">
                  <c:v>6.2690518115423614E-3</c:v>
                </c:pt>
                <c:pt idx="11">
                  <c:v>8.2914727430776908E-3</c:v>
                </c:pt>
                <c:pt idx="12">
                  <c:v>8.6803761750963229E-3</c:v>
                </c:pt>
                <c:pt idx="13">
                  <c:v>8.7178997789372596E-3</c:v>
                </c:pt>
                <c:pt idx="14">
                  <c:v>8.6236419886391129E-3</c:v>
                </c:pt>
                <c:pt idx="15">
                  <c:v>8.4838882122491768E-3</c:v>
                </c:pt>
                <c:pt idx="16">
                  <c:v>7.6328669076149193E-3</c:v>
                </c:pt>
                <c:pt idx="17">
                  <c:v>7.6235860202858744E-3</c:v>
                </c:pt>
                <c:pt idx="18">
                  <c:v>7.52639421802807E-3</c:v>
                </c:pt>
                <c:pt idx="19">
                  <c:v>7.5826101206466576E-3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9-4C29-BD99-6D91A46080F9}"/>
            </c:ext>
          </c:extLst>
        </c:ser>
        <c:ser>
          <c:idx val="1"/>
          <c:order val="1"/>
          <c:tx>
            <c:strRef>
              <c:f>'charts data'!$B$53</c:f>
              <c:strCache>
                <c:ptCount val="1"/>
                <c:pt idx="0">
                  <c:v>Sales Tax</c:v>
                </c:pt>
              </c:strCache>
            </c:strRef>
          </c:tx>
          <c:marker>
            <c:symbol val="none"/>
          </c:marker>
          <c:cat>
            <c:numRef>
              <c:f>'charts data'!$C$48:$V$48</c:f>
              <c:numCache>
                <c:formatCode>General</c:formatCode>
                <c:ptCount val="20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</c:numCache>
            </c:numRef>
          </c:cat>
          <c:val>
            <c:numRef>
              <c:f>'charts data'!$C$53:$V$53</c:f>
              <c:numCache>
                <c:formatCode>0.00%</c:formatCode>
                <c:ptCount val="20"/>
                <c:pt idx="0">
                  <c:v>1.1010675887680363E-2</c:v>
                </c:pt>
                <c:pt idx="1">
                  <c:v>1.0566746219517491E-2</c:v>
                </c:pt>
                <c:pt idx="2">
                  <c:v>1.1816115935465945E-2</c:v>
                </c:pt>
                <c:pt idx="3">
                  <c:v>1.1129588229055331E-2</c:v>
                </c:pt>
                <c:pt idx="4">
                  <c:v>1.0891203041667049E-2</c:v>
                </c:pt>
                <c:pt idx="5">
                  <c:v>8.5951863286710135E-3</c:v>
                </c:pt>
                <c:pt idx="6">
                  <c:v>8.9706507528917682E-3</c:v>
                </c:pt>
                <c:pt idx="7">
                  <c:v>9.1484760743423352E-3</c:v>
                </c:pt>
                <c:pt idx="8">
                  <c:v>8.9210567926571189E-3</c:v>
                </c:pt>
                <c:pt idx="9">
                  <c:v>9.4254430588745323E-3</c:v>
                </c:pt>
                <c:pt idx="10">
                  <c:v>1.1599250197316495E-2</c:v>
                </c:pt>
                <c:pt idx="11">
                  <c:v>9.0862811306750158E-3</c:v>
                </c:pt>
                <c:pt idx="12">
                  <c:v>8.4794865275750891E-3</c:v>
                </c:pt>
                <c:pt idx="13">
                  <c:v>7.8227276138787133E-3</c:v>
                </c:pt>
                <c:pt idx="14">
                  <c:v>9.6540184318742884E-3</c:v>
                </c:pt>
                <c:pt idx="15">
                  <c:v>7.6567698303428647E-3</c:v>
                </c:pt>
                <c:pt idx="16">
                  <c:v>7.6335311771850269E-3</c:v>
                </c:pt>
                <c:pt idx="17">
                  <c:v>7.6389823314041566E-3</c:v>
                </c:pt>
                <c:pt idx="18">
                  <c:v>7.541594244193088E-3</c:v>
                </c:pt>
                <c:pt idx="19">
                  <c:v>7.5688128596692068E-3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9-4C29-BD99-6D91A46080F9}"/>
            </c:ext>
          </c:extLst>
        </c:ser>
        <c:ser>
          <c:idx val="2"/>
          <c:order val="2"/>
          <c:tx>
            <c:strRef>
              <c:f>'charts data'!$B$54</c:f>
              <c:strCache>
                <c:ptCount val="1"/>
                <c:pt idx="0">
                  <c:v>Other Taxes</c:v>
                </c:pt>
              </c:strCache>
            </c:strRef>
          </c:tx>
          <c:marker>
            <c:symbol val="none"/>
          </c:marker>
          <c:cat>
            <c:numRef>
              <c:f>'charts data'!$C$48:$V$48</c:f>
              <c:numCache>
                <c:formatCode>General</c:formatCode>
                <c:ptCount val="20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</c:numCache>
            </c:numRef>
          </c:cat>
          <c:val>
            <c:numRef>
              <c:f>'charts data'!$C$54:$V$54</c:f>
              <c:numCache>
                <c:formatCode>0.00%</c:formatCode>
                <c:ptCount val="20"/>
                <c:pt idx="0">
                  <c:v>7.843965364829536E-3</c:v>
                </c:pt>
                <c:pt idx="1">
                  <c:v>8.314934701597311E-3</c:v>
                </c:pt>
                <c:pt idx="2">
                  <c:v>9.6478393138915795E-3</c:v>
                </c:pt>
                <c:pt idx="3">
                  <c:v>8.7250359494352725E-3</c:v>
                </c:pt>
                <c:pt idx="4">
                  <c:v>8.732701871602376E-3</c:v>
                </c:pt>
                <c:pt idx="5">
                  <c:v>8.1002192741865334E-3</c:v>
                </c:pt>
                <c:pt idx="6">
                  <c:v>8.1829664639029003E-3</c:v>
                </c:pt>
                <c:pt idx="7">
                  <c:v>7.8815723334208186E-3</c:v>
                </c:pt>
                <c:pt idx="8">
                  <c:v>8.9559173126514471E-3</c:v>
                </c:pt>
                <c:pt idx="9">
                  <c:v>1.0446190151616208E-2</c:v>
                </c:pt>
                <c:pt idx="10">
                  <c:v>1.3032772808325294E-2</c:v>
                </c:pt>
                <c:pt idx="11">
                  <c:v>8.6066796424237608E-3</c:v>
                </c:pt>
                <c:pt idx="12">
                  <c:v>8.3953318029785159E-3</c:v>
                </c:pt>
                <c:pt idx="13">
                  <c:v>7.600157991830744E-3</c:v>
                </c:pt>
                <c:pt idx="14">
                  <c:v>7.0952917590199113E-3</c:v>
                </c:pt>
                <c:pt idx="15">
                  <c:v>7.2231837031392146E-3</c:v>
                </c:pt>
                <c:pt idx="16">
                  <c:v>6.8301752310169937E-3</c:v>
                </c:pt>
                <c:pt idx="17">
                  <c:v>6.6993575036912497E-3</c:v>
                </c:pt>
                <c:pt idx="18">
                  <c:v>6.5074204939300166E-3</c:v>
                </c:pt>
                <c:pt idx="19">
                  <c:v>6.4258507327851905E-3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59-4C29-BD99-6D91A4608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216832"/>
        <c:axId val="166218368"/>
      </c:lineChart>
      <c:catAx>
        <c:axId val="16621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6218368"/>
        <c:crosses val="autoZero"/>
        <c:auto val="1"/>
        <c:lblAlgn val="ctr"/>
        <c:lblOffset val="100"/>
        <c:noMultiLvlLbl val="0"/>
      </c:catAx>
      <c:valAx>
        <c:axId val="1662183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66216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508245844269457"/>
          <c:y val="0.57349810440361626"/>
          <c:w val="0.22713976377952755"/>
          <c:h val="0.251151574803149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All Revenues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531315362361459"/>
          <c:y val="0.183672606140559"/>
          <c:w val="0.56322699622848027"/>
          <c:h val="0.77604241869506285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12-446B-931D-ADDA642394C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912-446B-931D-ADDA642394C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912-446B-931D-ADDA642394C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912-446B-931D-ADDA642394C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912-446B-931D-ADDA642394C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912-446B-931D-ADDA642394C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912-446B-931D-ADDA642394C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912-446B-931D-ADDA642394C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912-446B-931D-ADDA642394C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912-446B-931D-ADDA642394C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912-446B-931D-ADDA642394C8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B912-446B-931D-ADDA642394C8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912-446B-931D-ADDA642394C8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B912-446B-931D-ADDA642394C8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B912-446B-931D-ADDA642394C8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B912-446B-931D-ADDA642394C8}"/>
                </c:ext>
              </c:extLst>
            </c:dLbl>
            <c:dLbl>
              <c:idx val="9"/>
              <c:layout>
                <c:manualLayout>
                  <c:x val="5.2876466139476407E-2"/>
                  <c:y val="-6.928753664597932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12-446B-931D-ADDA642394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POG!$P$175:$P$185</c:f>
              <c:strCache>
                <c:ptCount val="11"/>
                <c:pt idx="0">
                  <c:v>Property Tax</c:v>
                </c:pt>
                <c:pt idx="1">
                  <c:v>Sales Tax</c:v>
                </c:pt>
                <c:pt idx="2">
                  <c:v>Utility Tax</c:v>
                </c:pt>
                <c:pt idx="3">
                  <c:v>Other Taxes</c:v>
                </c:pt>
                <c:pt idx="4">
                  <c:v>Charges for Service</c:v>
                </c:pt>
                <c:pt idx="5">
                  <c:v>Licenses &amp; Permits</c:v>
                </c:pt>
                <c:pt idx="6">
                  <c:v>Interest Earnings</c:v>
                </c:pt>
                <c:pt idx="7">
                  <c:v>Fines</c:v>
                </c:pt>
                <c:pt idx="8">
                  <c:v>Miscellaneous</c:v>
                </c:pt>
                <c:pt idx="9">
                  <c:v>Intergovernmental</c:v>
                </c:pt>
                <c:pt idx="10">
                  <c:v>Intergovt'l Capital</c:v>
                </c:pt>
              </c:strCache>
            </c:strRef>
          </c:cat>
          <c:val>
            <c:numRef>
              <c:f>POG!$Q$175:$Q$185</c:f>
              <c:numCache>
                <c:formatCode>#,##0</c:formatCode>
                <c:ptCount val="11"/>
                <c:pt idx="0">
                  <c:v>21977608</c:v>
                </c:pt>
                <c:pt idx="1">
                  <c:v>24603553</c:v>
                </c:pt>
                <c:pt idx="2">
                  <c:v>14961804</c:v>
                </c:pt>
                <c:pt idx="3">
                  <c:v>3120758</c:v>
                </c:pt>
                <c:pt idx="4">
                  <c:v>51160949</c:v>
                </c:pt>
                <c:pt idx="5">
                  <c:v>6510282</c:v>
                </c:pt>
                <c:pt idx="6">
                  <c:v>1533364</c:v>
                </c:pt>
                <c:pt idx="7">
                  <c:v>2203876</c:v>
                </c:pt>
                <c:pt idx="8">
                  <c:v>1219811</c:v>
                </c:pt>
                <c:pt idx="9">
                  <c:v>5671053</c:v>
                </c:pt>
                <c:pt idx="10">
                  <c:v>1733431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912-446B-931D-ADDA64239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68753383633836"/>
          <c:y val="4.4824146981627296E-2"/>
          <c:w val="0.73632340343879987"/>
          <c:h val="0.88668498549118313"/>
        </c:manualLayout>
      </c:layout>
      <c:lineChart>
        <c:grouping val="standard"/>
        <c:varyColors val="0"/>
        <c:ser>
          <c:idx val="0"/>
          <c:order val="0"/>
          <c:tx>
            <c:strRef>
              <c:f>'Revs &amp; PI Graph'!$A$9</c:f>
              <c:strCache>
                <c:ptCount val="1"/>
                <c:pt idx="0">
                  <c:v>Change in Total Revenue</c:v>
                </c:pt>
              </c:strCache>
            </c:strRef>
          </c:tx>
          <c:spPr>
            <a:ln w="25400"/>
          </c:spPr>
          <c:cat>
            <c:numRef>
              <c:f>'Revs &amp; PI Graph'!$B$8:$V$8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'Revs &amp; PI Graph'!$B$9:$V$9</c:f>
              <c:numCache>
                <c:formatCode>0.0%</c:formatCode>
                <c:ptCount val="21"/>
                <c:pt idx="0">
                  <c:v>6.6836197640626302E-2</c:v>
                </c:pt>
                <c:pt idx="1">
                  <c:v>0.16299482118329969</c:v>
                </c:pt>
                <c:pt idx="2">
                  <c:v>0.1037927738800981</c:v>
                </c:pt>
                <c:pt idx="3">
                  <c:v>-4.8412965449382887E-2</c:v>
                </c:pt>
                <c:pt idx="4">
                  <c:v>-3.305522002445408E-3</c:v>
                </c:pt>
                <c:pt idx="5">
                  <c:v>7.4393717175857119E-2</c:v>
                </c:pt>
                <c:pt idx="6">
                  <c:v>4.0625481979593953E-2</c:v>
                </c:pt>
                <c:pt idx="7">
                  <c:v>1.1994584673872773E-2</c:v>
                </c:pt>
                <c:pt idx="8">
                  <c:v>0.12354444737002006</c:v>
                </c:pt>
                <c:pt idx="9">
                  <c:v>0.2559977957778608</c:v>
                </c:pt>
                <c:pt idx="10">
                  <c:v>-6.0620840579273409E-2</c:v>
                </c:pt>
                <c:pt idx="11">
                  <c:v>8.4164777818665673E-2</c:v>
                </c:pt>
                <c:pt idx="12">
                  <c:v>-0.12938829411267275</c:v>
                </c:pt>
                <c:pt idx="13">
                  <c:v>3.8263560909962836E-2</c:v>
                </c:pt>
                <c:pt idx="14">
                  <c:v>3.5918982119868034E-2</c:v>
                </c:pt>
                <c:pt idx="15">
                  <c:v>6.0641562746895791E-2</c:v>
                </c:pt>
                <c:pt idx="16">
                  <c:v>3.902921986894424E-2</c:v>
                </c:pt>
                <c:pt idx="17">
                  <c:v>2.968736627369736E-2</c:v>
                </c:pt>
                <c:pt idx="18">
                  <c:v>3.0349551589295871E-2</c:v>
                </c:pt>
                <c:pt idx="19">
                  <c:v>3.1091931435305406E-2</c:v>
                </c:pt>
                <c:pt idx="20">
                  <c:v>3.1860698331326681E-2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3-4F47-9C37-174AA19DB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50592"/>
        <c:axId val="165952128"/>
      </c:lineChart>
      <c:lineChart>
        <c:grouping val="standard"/>
        <c:varyColors val="0"/>
        <c:ser>
          <c:idx val="1"/>
          <c:order val="1"/>
          <c:tx>
            <c:strRef>
              <c:f>'Revs &amp; PI Graph'!$A$10</c:f>
              <c:strCache>
                <c:ptCount val="1"/>
                <c:pt idx="0">
                  <c:v>Change in Personal Income</c:v>
                </c:pt>
              </c:strCache>
            </c:strRef>
          </c:tx>
          <c:spPr>
            <a:ln w="25400"/>
          </c:spPr>
          <c:marker>
            <c:symbol val="circle"/>
            <c:size val="5"/>
          </c:marker>
          <c:cat>
            <c:numRef>
              <c:f>'Revs &amp; PI Graph'!$B$8:$V$8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cat>
          <c:val>
            <c:numRef>
              <c:f>'Revs &amp; PI Graph'!$B$10:$V$10</c:f>
              <c:numCache>
                <c:formatCode>0.0%</c:formatCode>
                <c:ptCount val="21"/>
                <c:pt idx="0">
                  <c:v>7.4801799668482244E-2</c:v>
                </c:pt>
                <c:pt idx="1">
                  <c:v>5.5259293465712359E-2</c:v>
                </c:pt>
                <c:pt idx="2">
                  <c:v>8.7555331346021517E-2</c:v>
                </c:pt>
                <c:pt idx="3">
                  <c:v>5.3418773201343348E-2</c:v>
                </c:pt>
                <c:pt idx="4">
                  <c:v>6.0670916684985796E-2</c:v>
                </c:pt>
                <c:pt idx="5">
                  <c:v>5.8015638575152025E-2</c:v>
                </c:pt>
                <c:pt idx="6">
                  <c:v>5.7469879518072274E-2</c:v>
                </c:pt>
                <c:pt idx="7">
                  <c:v>3.59543327665125E-3</c:v>
                </c:pt>
                <c:pt idx="8">
                  <c:v>2.111024843663482E-2</c:v>
                </c:pt>
                <c:pt idx="9">
                  <c:v>-9.6008529545634214E-3</c:v>
                </c:pt>
                <c:pt idx="10">
                  <c:v>7.7916130104266193E-2</c:v>
                </c:pt>
                <c:pt idx="11">
                  <c:v>-7.8968208217582224E-4</c:v>
                </c:pt>
                <c:pt idx="12">
                  <c:v>7.171615072023102E-2</c:v>
                </c:pt>
                <c:pt idx="13">
                  <c:v>6.1510000000000037E-2</c:v>
                </c:pt>
                <c:pt idx="14">
                  <c:v>4.5778060692554252E-2</c:v>
                </c:pt>
                <c:pt idx="15">
                  <c:v>9.2967832525427924E-2</c:v>
                </c:pt>
                <c:pt idx="16">
                  <c:v>3.6260000000000146E-2</c:v>
                </c:pt>
                <c:pt idx="17">
                  <c:v>5.3429999999999887E-2</c:v>
                </c:pt>
                <c:pt idx="18">
                  <c:v>3.6259999999999987E-2</c:v>
                </c:pt>
                <c:pt idx="19">
                  <c:v>5.3429999999999998E-2</c:v>
                </c:pt>
                <c:pt idx="20">
                  <c:v>3.6260000000000105E-2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3-4F47-9C37-174AA19DB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63648"/>
        <c:axId val="165962112"/>
      </c:lineChart>
      <c:catAx>
        <c:axId val="16595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5952128"/>
        <c:crosses val="autoZero"/>
        <c:auto val="1"/>
        <c:lblAlgn val="ctr"/>
        <c:lblOffset val="100"/>
        <c:noMultiLvlLbl val="0"/>
      </c:catAx>
      <c:valAx>
        <c:axId val="16595212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65950592"/>
        <c:crosses val="autoZero"/>
        <c:crossBetween val="between"/>
      </c:valAx>
      <c:valAx>
        <c:axId val="165962112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165963648"/>
        <c:crosses val="max"/>
        <c:crossBetween val="between"/>
      </c:valAx>
      <c:catAx>
        <c:axId val="165963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96211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0193102727830661"/>
          <c:y val="7.7470691163604555E-2"/>
          <c:w val="0.24407074605870349"/>
          <c:h val="0.1156381060472929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6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3247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16</xdr:row>
      <xdr:rowOff>76199</xdr:rowOff>
    </xdr:from>
    <xdr:to>
      <xdr:col>16</xdr:col>
      <xdr:colOff>190500</xdr:colOff>
      <xdr:row>41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48</xdr:row>
      <xdr:rowOff>0</xdr:rowOff>
    </xdr:from>
    <xdr:to>
      <xdr:col>16</xdr:col>
      <xdr:colOff>457200</xdr:colOff>
      <xdr:row>76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7772400"/>
          <a:ext cx="8458200" cy="465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0.03264</cdr:x>
      <cdr:y>0.2698</cdr:y>
    </cdr:from>
    <cdr:to>
      <cdr:x>0.06136</cdr:x>
      <cdr:y>0.60704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38125" y="876301"/>
          <a:ext cx="209550" cy="1095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0.02553</cdr:x>
      <cdr:y>0.17632</cdr:y>
    </cdr:from>
    <cdr:to>
      <cdr:x>0.05773</cdr:x>
      <cdr:y>0.78006</cdr:y>
    </cdr:to>
    <cdr:sp macro="" textlink="">
      <cdr:nvSpPr>
        <cdr:cNvPr id="4" name="TextBox 1"/>
        <cdr:cNvSpPr txBox="1"/>
      </cdr:nvSpPr>
      <cdr:spPr>
        <a:xfrm xmlns:a="http://schemas.openxmlformats.org/drawingml/2006/main" rot="16200000">
          <a:off x="-676714" y="1435692"/>
          <a:ext cx="1960946" cy="23496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4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dirty="0"/>
            <a:t>Total Revenues</a:t>
          </a:r>
        </a:p>
      </cdr:txBody>
    </cdr:sp>
  </cdr:relSizeAnchor>
  <cdr:relSizeAnchor xmlns:cdr="http://schemas.openxmlformats.org/drawingml/2006/chartDrawing">
    <cdr:from>
      <cdr:x>0.94299</cdr:x>
      <cdr:y>0.1652</cdr:y>
    </cdr:from>
    <cdr:to>
      <cdr:x>0.9752</cdr:x>
      <cdr:y>0.76894</cdr:y>
    </cdr:to>
    <cdr:sp macro="" textlink="">
      <cdr:nvSpPr>
        <cdr:cNvPr id="5" name="TextBox 1"/>
        <cdr:cNvSpPr txBox="1"/>
      </cdr:nvSpPr>
      <cdr:spPr>
        <a:xfrm xmlns:a="http://schemas.openxmlformats.org/drawingml/2006/main" rot="16200000">
          <a:off x="6017238" y="1399564"/>
          <a:ext cx="1960946" cy="23496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4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dirty="0"/>
            <a:t>Personal Income (per capita)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0.70222</cdr:x>
      <cdr:y>0.92357</cdr:y>
    </cdr:from>
    <cdr:to>
      <cdr:x>0.85622</cdr:x>
      <cdr:y>0.99059</cdr:y>
    </cdr:to>
    <cdr:sp macro="" textlink="">
      <cdr:nvSpPr>
        <cdr:cNvPr id="6" name="Oval Callout 5"/>
        <cdr:cNvSpPr/>
      </cdr:nvSpPr>
      <cdr:spPr>
        <a:xfrm xmlns:a="http://schemas.openxmlformats.org/drawingml/2006/main">
          <a:off x="6086641" y="5814837"/>
          <a:ext cx="1334834" cy="421968"/>
        </a:xfrm>
        <a:prstGeom xmlns:a="http://schemas.openxmlformats.org/drawingml/2006/main" prst="wedgeEllipseCallout">
          <a:avLst>
            <a:gd name="adj1" fmla="val -9148"/>
            <a:gd name="adj2" fmla="val -47535"/>
          </a:avLst>
        </a:prstGeom>
        <a:ln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ysClr val="windowText" lastClr="000000"/>
              </a:solidFill>
            </a:rPr>
            <a:t>Forecasts</a:t>
          </a:r>
          <a:endParaRPr lang="en-US" sz="105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0.64238</cdr:x>
      <cdr:y>0.88312</cdr:y>
    </cdr:from>
    <cdr:to>
      <cdr:x>0.91148</cdr:x>
      <cdr:y>0.91366</cdr:y>
    </cdr:to>
    <cdr:sp macro="" textlink="">
      <cdr:nvSpPr>
        <cdr:cNvPr id="8" name="Right Brace 7"/>
        <cdr:cNvSpPr/>
      </cdr:nvSpPr>
      <cdr:spPr>
        <a:xfrm xmlns:a="http://schemas.openxmlformats.org/drawingml/2006/main" rot="5400000">
          <a:off x="6638120" y="4490015"/>
          <a:ext cx="192291" cy="2332491"/>
        </a:xfrm>
        <a:prstGeom xmlns:a="http://schemas.openxmlformats.org/drawingml/2006/main" prst="rightBrac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0.18477</cdr:x>
      <cdr:y>0.67193</cdr:y>
    </cdr:from>
    <cdr:to>
      <cdr:x>0.40345</cdr:x>
      <cdr:y>0.73049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601561" y="4230460"/>
          <a:ext cx="1895476" cy="3687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800" b="1"/>
            <a:t>Taxes Only</a:t>
          </a:r>
        </a:p>
      </cdr:txBody>
    </cdr:sp>
  </cdr:relSizeAnchor>
  <cdr:relSizeAnchor xmlns:cdr="http://schemas.openxmlformats.org/drawingml/2006/chartDrawing">
    <cdr:from>
      <cdr:x>0.18764</cdr:x>
      <cdr:y>0.50279</cdr:y>
    </cdr:from>
    <cdr:to>
      <cdr:x>0.41804</cdr:x>
      <cdr:y>0.55423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1626387" y="3165594"/>
          <a:ext cx="19970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Taxes + Fees</a:t>
          </a:r>
        </a:p>
      </cdr:txBody>
    </cdr:sp>
  </cdr:relSizeAnchor>
  <cdr:relSizeAnchor xmlns:cdr="http://schemas.openxmlformats.org/drawingml/2006/chartDrawing">
    <cdr:from>
      <cdr:x>0.55142</cdr:x>
      <cdr:y>0.22216</cdr:y>
    </cdr:from>
    <cdr:to>
      <cdr:x>0.70503</cdr:x>
      <cdr:y>0.26592</cdr:y>
    </cdr:to>
    <cdr:sp macro="" textlink="">
      <cdr:nvSpPr>
        <cdr:cNvPr id="9" name="Line Callout 1 8"/>
        <cdr:cNvSpPr/>
      </cdr:nvSpPr>
      <cdr:spPr>
        <a:xfrm xmlns:a="http://schemas.openxmlformats.org/drawingml/2006/main">
          <a:off x="7164074" y="2095500"/>
          <a:ext cx="1995801" cy="412750"/>
        </a:xfrm>
        <a:prstGeom xmlns:a="http://schemas.openxmlformats.org/drawingml/2006/main" prst="borderCallout1">
          <a:avLst>
            <a:gd name="adj1" fmla="val 55417"/>
            <a:gd name="adj2" fmla="val -6568"/>
            <a:gd name="adj3" fmla="val 112500"/>
            <a:gd name="adj4" fmla="val -38333"/>
          </a:avLst>
        </a:prstGeom>
        <a:ln xmlns:a="http://schemas.openxmlformats.org/drawingml/2006/main">
          <a:tailEnd type="arrow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1600"/>
            <a:t>Large Grant Received</a:t>
          </a:r>
        </a:p>
      </cdr:txBody>
    </cdr:sp>
  </cdr:relSizeAnchor>
  <cdr:relSizeAnchor xmlns:cdr="http://schemas.openxmlformats.org/drawingml/2006/chartDrawing">
    <cdr:from>
      <cdr:x>0.18892</cdr:x>
      <cdr:y>0.40734</cdr:y>
    </cdr:from>
    <cdr:to>
      <cdr:x>0.37333</cdr:x>
      <cdr:y>0.45878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637511" y="2564629"/>
          <a:ext cx="1598386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All Revenues</a:t>
          </a:r>
        </a:p>
      </cdr:txBody>
    </cdr:sp>
  </cdr:relSizeAnchor>
  <cdr:relSizeAnchor xmlns:cdr="http://schemas.openxmlformats.org/drawingml/2006/chartDrawing">
    <cdr:from>
      <cdr:x>0.04224</cdr:x>
      <cdr:y>0.40873</cdr:y>
    </cdr:from>
    <cdr:to>
      <cdr:x>0.89626</cdr:x>
      <cdr:y>0.40936</cdr:y>
    </cdr:to>
    <cdr:cxnSp macro="">
      <cdr:nvCxnSpPr>
        <cdr:cNvPr id="22" name="Straight Connector 21">
          <a:extLst xmlns:a="http://schemas.openxmlformats.org/drawingml/2006/main">
            <a:ext uri="{FF2B5EF4-FFF2-40B4-BE49-F238E27FC236}">
              <a16:creationId xmlns:a16="http://schemas.microsoft.com/office/drawing/2014/main" id="{CE0BD104-2932-7610-106D-369F45EC36AE}"/>
            </a:ext>
          </a:extLst>
        </cdr:cNvPr>
        <cdr:cNvCxnSpPr/>
      </cdr:nvCxnSpPr>
      <cdr:spPr>
        <a:xfrm xmlns:a="http://schemas.openxmlformats.org/drawingml/2006/main" flipV="1">
          <a:off x="366093" y="2573364"/>
          <a:ext cx="7402432" cy="3949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0.04156</cdr:x>
      <cdr:y>0.36554</cdr:y>
    </cdr:from>
    <cdr:to>
      <cdr:x>0.89514</cdr:x>
      <cdr:y>0.36571</cdr:y>
    </cdr:to>
    <cdr:cxnSp macro="">
      <cdr:nvCxnSpPr>
        <cdr:cNvPr id="28" name="Straight Connector 27">
          <a:extLst xmlns:a="http://schemas.openxmlformats.org/drawingml/2006/main">
            <a:ext uri="{FF2B5EF4-FFF2-40B4-BE49-F238E27FC236}">
              <a16:creationId xmlns:a16="http://schemas.microsoft.com/office/drawing/2014/main" id="{2730AB93-487D-54EE-DB02-125A6931AF4D}"/>
            </a:ext>
          </a:extLst>
        </cdr:cNvPr>
        <cdr:cNvCxnSpPr/>
      </cdr:nvCxnSpPr>
      <cdr:spPr>
        <a:xfrm xmlns:a="http://schemas.openxmlformats.org/drawingml/2006/main" flipV="1">
          <a:off x="360368" y="2300364"/>
          <a:ext cx="7401421" cy="107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0.89428</cdr:x>
      <cdr:y>0.32597</cdr:y>
    </cdr:from>
    <cdr:to>
      <cdr:x>1</cdr:x>
      <cdr:y>0.44891</cdr:y>
    </cdr:to>
    <cdr:sp macro="" textlink="">
      <cdr:nvSpPr>
        <cdr:cNvPr id="30" name="TextBox 29"/>
        <cdr:cNvSpPr txBox="1"/>
      </cdr:nvSpPr>
      <cdr:spPr>
        <a:xfrm xmlns:a="http://schemas.openxmlformats.org/drawingml/2006/main">
          <a:off x="7754332" y="2051338"/>
          <a:ext cx="916702" cy="7736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/>
            <a:t>City's</a:t>
          </a:r>
          <a:r>
            <a:rPr lang="en-US" sz="1400" baseline="0"/>
            <a:t> desired range </a:t>
          </a:r>
          <a:endParaRPr lang="en-US" sz="1400"/>
        </a:p>
      </cdr:txBody>
    </cdr:sp>
  </cdr:relSizeAnchor>
  <cdr:relSizeAnchor xmlns:cdr="http://schemas.openxmlformats.org/drawingml/2006/chartDrawing">
    <cdr:from>
      <cdr:x>0.89352</cdr:x>
      <cdr:y>0.37082</cdr:y>
    </cdr:from>
    <cdr:to>
      <cdr:x>0.8937</cdr:x>
      <cdr:y>0.40552</cdr:y>
    </cdr:to>
    <cdr:cxnSp macro="">
      <cdr:nvCxnSpPr>
        <cdr:cNvPr id="37" name="Straight Arrow Connector 36">
          <a:extLst xmlns:a="http://schemas.openxmlformats.org/drawingml/2006/main">
            <a:ext uri="{FF2B5EF4-FFF2-40B4-BE49-F238E27FC236}">
              <a16:creationId xmlns:a16="http://schemas.microsoft.com/office/drawing/2014/main" id="{4016B696-D5FE-9165-C5B6-7949A4B3CC4E}"/>
            </a:ext>
          </a:extLst>
        </cdr:cNvPr>
        <cdr:cNvCxnSpPr/>
      </cdr:nvCxnSpPr>
      <cdr:spPr>
        <a:xfrm xmlns:a="http://schemas.openxmlformats.org/drawingml/2006/main" flipH="1">
          <a:off x="7747742" y="2333625"/>
          <a:ext cx="1526" cy="218309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0.08216</cdr:x>
      <cdr:y>0.0596</cdr:y>
    </cdr:from>
    <cdr:to>
      <cdr:x>0.86503</cdr:x>
      <cdr:y>0.12429</cdr:y>
    </cdr:to>
    <cdr:sp macro="" textlink="">
      <cdr:nvSpPr>
        <cdr:cNvPr id="40" name="TextBox 39"/>
        <cdr:cNvSpPr txBox="1"/>
      </cdr:nvSpPr>
      <cdr:spPr>
        <a:xfrm xmlns:a="http://schemas.openxmlformats.org/drawingml/2006/main">
          <a:off x="1067460" y="562144"/>
          <a:ext cx="10171125" cy="6101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400" b="1"/>
            <a:t>City Revenues</a:t>
          </a:r>
          <a:r>
            <a:rPr lang="en-US" sz="2400" b="1" baseline="0"/>
            <a:t> as a Percent of Total Personal Income of All Redmond Citizens</a:t>
          </a:r>
          <a:endParaRPr lang="en-US" sz="2400" b="1"/>
        </a:p>
      </cdr:txBody>
    </cdr:sp>
  </cdr:relSizeAnchor>
  <cdr:relSizeAnchor xmlns:cdr="http://schemas.openxmlformats.org/drawingml/2006/chartDrawing">
    <cdr:from>
      <cdr:x>0.17025</cdr:x>
      <cdr:y>0.15839</cdr:y>
    </cdr:from>
    <cdr:to>
      <cdr:x>0.37244</cdr:x>
      <cdr:y>0.23695</cdr:y>
    </cdr:to>
    <cdr:sp macro="" textlink="">
      <cdr:nvSpPr>
        <cdr:cNvPr id="15" name="Line Callout 1 14"/>
        <cdr:cNvSpPr/>
      </cdr:nvSpPr>
      <cdr:spPr>
        <a:xfrm xmlns:a="http://schemas.openxmlformats.org/drawingml/2006/main">
          <a:off x="1476265" y="996732"/>
          <a:ext cx="1753196" cy="494424"/>
        </a:xfrm>
        <a:prstGeom xmlns:a="http://schemas.openxmlformats.org/drawingml/2006/main" prst="borderCallout1">
          <a:avLst>
            <a:gd name="adj1" fmla="val 51236"/>
            <a:gd name="adj2" fmla="val 103589"/>
            <a:gd name="adj3" fmla="val 102848"/>
            <a:gd name="adj4" fmla="val 118660"/>
          </a:avLst>
        </a:prstGeom>
        <a:ln xmlns:a="http://schemas.openxmlformats.org/drawingml/2006/main">
          <a:tailEnd type="arrow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000"/>
            <a:t>Spike</a:t>
          </a:r>
          <a:r>
            <a:rPr lang="en-US" sz="2000" baseline="0"/>
            <a:t> in revenues from housing boom</a:t>
          </a:r>
          <a:endParaRPr lang="en-US" sz="20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0.091</cdr:x>
      <cdr:y>0.87281</cdr:y>
    </cdr:from>
    <cdr:to>
      <cdr:x>0.683</cdr:x>
      <cdr:y>0.97574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87977" y="5486908"/>
          <a:ext cx="5126182" cy="64706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2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defTabSz="457200"/>
          <a:r>
            <a:rPr lang="en-US" sz="1100"/>
            <a:t>Notes: 	Compares ratio of total city revenues to total personal income </a:t>
          </a:r>
        </a:p>
        <a:p xmlns:a="http://schemas.openxmlformats.org/drawingml/2006/main">
          <a:pPr defTabSz="457200"/>
          <a:r>
            <a:rPr lang="en-US" sz="1100"/>
            <a:t>	Data for "taxes</a:t>
          </a:r>
          <a:r>
            <a:rPr lang="en-US" sz="1100" baseline="0"/>
            <a:t> only", "taxes &amp; fees", and "all revenues" are cumulative - </a:t>
          </a:r>
        </a:p>
        <a:p xmlns:a="http://schemas.openxmlformats.org/drawingml/2006/main">
          <a:pPr defTabSz="457200"/>
          <a:r>
            <a:rPr lang="en-US" sz="1100" baseline="0"/>
            <a:t>	individual tax types data is not cumulative</a:t>
          </a:r>
          <a:endParaRPr lang="en-US" sz="1100"/>
        </a:p>
      </cdr:txBody>
    </cdr:sp>
  </cdr:relSizeAnchor>
  <cdr:relSizeAnchor xmlns:cdr="http://schemas.openxmlformats.org/drawingml/2006/chartDrawing">
    <cdr:from>
      <cdr:x>0.78</cdr:x>
      <cdr:y>0.88904</cdr:y>
    </cdr:from>
    <cdr:to>
      <cdr:x>0.934</cdr:x>
      <cdr:y>0.96556</cdr:y>
    </cdr:to>
    <cdr:sp macro="" textlink="">
      <cdr:nvSpPr>
        <cdr:cNvPr id="6" name="Oval Callout 5"/>
        <cdr:cNvSpPr/>
      </cdr:nvSpPr>
      <cdr:spPr>
        <a:xfrm xmlns:a="http://schemas.openxmlformats.org/drawingml/2006/main">
          <a:off x="6754091" y="5588981"/>
          <a:ext cx="1333500" cy="481043"/>
        </a:xfrm>
        <a:prstGeom xmlns:a="http://schemas.openxmlformats.org/drawingml/2006/main" prst="wedgeEllipseCallout">
          <a:avLst>
            <a:gd name="adj1" fmla="val -9148"/>
            <a:gd name="adj2" fmla="val -47535"/>
          </a:avLst>
        </a:prstGeom>
        <a:solidFill xmlns:a="http://schemas.openxmlformats.org/drawingml/2006/main">
          <a:srgbClr val="4F81BD"/>
        </a:solidFill>
        <a:ln xmlns:a="http://schemas.openxmlformats.org/drawingml/2006/main" w="25400" cap="flat" cmpd="sng" algn="ctr">
          <a:solidFill>
            <a:srgbClr val="4F81BD">
              <a:shade val="50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/>
            <a:t>Estimates</a:t>
          </a:r>
          <a:endParaRPr lang="en-US" sz="1050"/>
        </a:p>
      </cdr:txBody>
    </cdr:sp>
  </cdr:relSizeAnchor>
  <cdr:relSizeAnchor xmlns:cdr="http://schemas.openxmlformats.org/drawingml/2006/chartDrawing">
    <cdr:from>
      <cdr:x>0.713</cdr:x>
      <cdr:y>0.83685</cdr:y>
    </cdr:from>
    <cdr:to>
      <cdr:x>0.9821</cdr:x>
      <cdr:y>0.89741</cdr:y>
    </cdr:to>
    <cdr:sp macro="" textlink="">
      <cdr:nvSpPr>
        <cdr:cNvPr id="8" name="Right Brace 7"/>
        <cdr:cNvSpPr/>
      </cdr:nvSpPr>
      <cdr:spPr>
        <a:xfrm xmlns:a="http://schemas.openxmlformats.org/drawingml/2006/main" rot="5400000">
          <a:off x="7148657" y="4286132"/>
          <a:ext cx="380710" cy="2330163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0.538</cdr:x>
      <cdr:y>0.34159</cdr:y>
    </cdr:from>
    <cdr:to>
      <cdr:x>0.546</cdr:x>
      <cdr:y>0.35123</cdr:y>
    </cdr:to>
    <cdr:sp macro="" textlink="">
      <cdr:nvSpPr>
        <cdr:cNvPr id="4" name="5-Point Star 3"/>
        <cdr:cNvSpPr/>
      </cdr:nvSpPr>
      <cdr:spPr>
        <a:xfrm xmlns:a="http://schemas.openxmlformats.org/drawingml/2006/main">
          <a:off x="4658591" y="2147419"/>
          <a:ext cx="69273" cy="60602"/>
        </a:xfrm>
        <a:prstGeom xmlns:a="http://schemas.openxmlformats.org/drawingml/2006/main" prst="star5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0.505</cdr:x>
      <cdr:y>0.31818</cdr:y>
    </cdr:from>
    <cdr:to>
      <cdr:x>0.577</cdr:x>
      <cdr:y>0.37603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1F7417EF-04AF-AC91-5793-A6FA87C64AEB}"/>
            </a:ext>
          </a:extLst>
        </cdr:cNvPr>
        <cdr:cNvCxnSpPr/>
      </cdr:nvCxnSpPr>
      <cdr:spPr>
        <a:xfrm xmlns:a="http://schemas.openxmlformats.org/drawingml/2006/main">
          <a:off x="4372841" y="2000250"/>
          <a:ext cx="623454" cy="363682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0.621</cdr:x>
      <cdr:y>0.1832</cdr:y>
    </cdr:from>
    <cdr:to>
      <cdr:x>0.791</cdr:x>
      <cdr:y>0.25069</cdr:y>
    </cdr:to>
    <cdr:sp macro="" textlink="">
      <cdr:nvSpPr>
        <cdr:cNvPr id="10" name="Oval Callout 9"/>
        <cdr:cNvSpPr/>
      </cdr:nvSpPr>
      <cdr:spPr>
        <a:xfrm xmlns:a="http://schemas.openxmlformats.org/drawingml/2006/main">
          <a:off x="5377296" y="1151687"/>
          <a:ext cx="1472045" cy="424276"/>
        </a:xfrm>
        <a:prstGeom xmlns:a="http://schemas.openxmlformats.org/drawingml/2006/main" prst="wedgeEllipseCallout">
          <a:avLst>
            <a:gd name="adj1" fmla="val -92684"/>
            <a:gd name="adj2" fmla="val 76786"/>
          </a:avLst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1400"/>
            <a:t>Large</a:t>
          </a:r>
          <a:r>
            <a:rPr lang="en-US" sz="1400" baseline="0"/>
            <a:t> Grant</a:t>
          </a:r>
        </a:p>
      </cdr:txBody>
    </cdr:sp>
  </cdr:relSizeAnchor>
  <cdr:relSizeAnchor xmlns:cdr="http://schemas.openxmlformats.org/drawingml/2006/chartDrawing">
    <cdr:from>
      <cdr:x>0.68</cdr:x>
      <cdr:y>0.3298</cdr:y>
    </cdr:from>
    <cdr:to>
      <cdr:x>0.708</cdr:x>
      <cdr:y>0.97659</cdr:y>
    </cdr:to>
    <cdr:sp macro="" textlink="">
      <cdr:nvSpPr>
        <cdr:cNvPr id="11" name="TextBox 10"/>
        <cdr:cNvSpPr txBox="1"/>
      </cdr:nvSpPr>
      <cdr:spPr>
        <a:xfrm xmlns:a="http://schemas.openxmlformats.org/drawingml/2006/main" rot="16200000">
          <a:off x="3979327" y="3991193"/>
          <a:ext cx="4072185" cy="24269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alpha val="48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ysClr val="windowText" lastClr="000000"/>
              </a:solidFill>
            </a:rPr>
            <a:t>Actual data</a:t>
          </a:r>
        </a:p>
      </cdr:txBody>
    </cdr:sp>
  </cdr:relSizeAnchor>
  <cdr:relSizeAnchor xmlns:cdr="http://schemas.openxmlformats.org/drawingml/2006/chartDrawing">
    <cdr:from>
      <cdr:x>0.25495</cdr:x>
      <cdr:y>0.01815</cdr:y>
    </cdr:from>
    <cdr:to>
      <cdr:x>0.78571</cdr:x>
      <cdr:y>0.10287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209800" y="114300"/>
          <a:ext cx="4600575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City of Redmond, WA</a:t>
          </a:r>
        </a:p>
        <a:p xmlns:a="http://schemas.openxmlformats.org/drawingml/2006/main">
          <a:pPr algn="ctr"/>
          <a:r>
            <a:rPr lang="en-US" sz="1400" b="1"/>
            <a:t>Community Price of City Government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36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7</xdr:row>
      <xdr:rowOff>38100</xdr:rowOff>
    </xdr:from>
    <xdr:to>
      <xdr:col>11</xdr:col>
      <xdr:colOff>476250</xdr:colOff>
      <xdr:row>31</xdr:row>
      <xdr:rowOff>9525</xdr:rowOff>
    </xdr:to>
    <xdr:graphicFrame macro="">
      <xdr:nvGraphicFramePr>
        <xdr:cNvPr id="2162" name="Chart 1">
          <a:extLst>
            <a:ext uri="{FF2B5EF4-FFF2-40B4-BE49-F238E27FC236}">
              <a16:creationId xmlns:a16="http://schemas.microsoft.com/office/drawing/2014/main" id="{00000000-0008-0000-0500-00007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295275</xdr:colOff>
      <xdr:row>5</xdr:row>
      <xdr:rowOff>142875</xdr:rowOff>
    </xdr:from>
    <xdr:to>
      <xdr:col>24</xdr:col>
      <xdr:colOff>371475</xdr:colOff>
      <xdr:row>22</xdr:row>
      <xdr:rowOff>152400</xdr:rowOff>
    </xdr:to>
    <xdr:graphicFrame macro="">
      <xdr:nvGraphicFramePr>
        <xdr:cNvPr id="2164" name="Chart 5">
          <a:extLst>
            <a:ext uri="{FF2B5EF4-FFF2-40B4-BE49-F238E27FC236}">
              <a16:creationId xmlns:a16="http://schemas.microsoft.com/office/drawing/2014/main" id="{00000000-0008-0000-0500-00007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27</xdr:row>
      <xdr:rowOff>76200</xdr:rowOff>
    </xdr:from>
    <xdr:to>
      <xdr:col>26</xdr:col>
      <xdr:colOff>304800</xdr:colOff>
      <xdr:row>44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1298575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0.73168</cdr:x>
      <cdr:y>0.37134</cdr:y>
    </cdr:from>
    <cdr:to>
      <cdr:x>0.97163</cdr:x>
      <cdr:y>0.90391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39758" y="2335161"/>
          <a:ext cx="2079113" cy="3349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/>
            <a:t>Taxes - 44%</a:t>
          </a:r>
        </a:p>
        <a:p xmlns:a="http://schemas.openxmlformats.org/drawingml/2006/main">
          <a:r>
            <a:rPr lang="en-US" sz="1600"/>
            <a:t>Fees - 40%</a:t>
          </a:r>
        </a:p>
        <a:p xmlns:a="http://schemas.openxmlformats.org/drawingml/2006/main">
          <a:r>
            <a:rPr lang="en-US" sz="1600"/>
            <a:t>All other - 16%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20</xdr:col>
      <xdr:colOff>360572</xdr:colOff>
      <xdr:row>60</xdr:row>
      <xdr:rowOff>55990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5775"/>
          <a:ext cx="11028572" cy="9285715"/>
        </a:xfrm>
        <a:prstGeom prst="rect">
          <a:avLst/>
        </a:prstGeom>
      </xdr:spPr>
    </xdr:pic>
    <xdr:clientData/>
  </xdr:twoCellAnchor>
  <xdr:twoCellAnchor>
    <xdr:from>
      <xdr:col>18</xdr:col>
      <xdr:colOff>409575</xdr:colOff>
      <xdr:row>52</xdr:row>
      <xdr:rowOff>57150</xdr:rowOff>
    </xdr:from>
    <xdr:to>
      <xdr:col>19</xdr:col>
      <xdr:colOff>247650</xdr:colOff>
      <xdr:row>56</xdr:row>
      <xdr:rowOff>57150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0010775" y="8477250"/>
          <a:ext cx="371475" cy="6477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PLAN/Status%20Reports/NMV/2013/Monthly_Status_Report_12%2031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g Fund Bal"/>
      <sheetName val="General Fund Revenue"/>
      <sheetName val="General Fund Expense"/>
      <sheetName val="General Exec"/>
      <sheetName val="General Legislate"/>
      <sheetName val="General Community Affairs"/>
      <sheetName val="General Epsca"/>
      <sheetName val="General Exec Adm"/>
      <sheetName val="Legal-Labor-Personnel Issues"/>
      <sheetName val="Non-departmental"/>
      <sheetName val="Finance"/>
      <sheetName val="Finance Adm"/>
      <sheetName val="Finance Clerk"/>
      <sheetName val="Finance AP"/>
      <sheetName val="Acctg Audit &amp; PR"/>
      <sheetName val="UB-Licensing"/>
      <sheetName val="Finance Treasury"/>
      <sheetName val="Finance Fin Plan"/>
      <sheetName val="Op Rsv 021"/>
      <sheetName val="REET 125"/>
      <sheetName val="Cap Equip Rsv 027"/>
      <sheetName val="Bus Tax 030"/>
      <sheetName val="Cable 117"/>
      <sheetName val="Debt Special Levy 230 "/>
      <sheetName val="Debt Service"/>
      <sheetName val="Parks CIP 095"/>
      <sheetName val="Parks CIP 315"/>
      <sheetName val="Trans CIP 096"/>
      <sheetName val="Trans CIP 316"/>
      <sheetName val="Gen CIP 099 "/>
      <sheetName val="Gen CIP  314-317-318-319"/>
      <sheetName val="314"/>
      <sheetName val="317"/>
      <sheetName val="318"/>
      <sheetName val="319"/>
      <sheetName val="Ins Claims-rsv 510"/>
      <sheetName val="IT 520"/>
      <sheetName val="IT 100"/>
      <sheetName val="Template"/>
      <sheetName val="Sheet1"/>
      <sheetName val="Sheet12"/>
      <sheetName val="Sheet5"/>
    </sheetNames>
    <sheetDataSet>
      <sheetData sheetId="0"/>
      <sheetData sheetId="1">
        <row r="12">
          <cell r="A12" t="str">
            <v>Financial Status Report -Biennial Period Ending January 2014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Nancy M. Violante" refreshedDate="41795.661006944443" backgroundQuery="1" createdVersion="4" refreshedVersion="4" minRefreshableVersion="3" recordCount="0" supportSubquery="1" supportAdvancedDrill="1" xr:uid="{00000000-000A-0000-FFFF-FFFF00000000}">
  <cacheSource type="external" connectionId="1"/>
  <cacheFields count="26">
    <cacheField name="[Chart of accounts].[Account type and number].[Account type]" caption="Account type" numFmtId="0" hierarchy="157" level="1">
      <sharedItems count="2">
        <s v="[Chart of accounts].[Account type and number].[Account type].&amp;[2]" c="Expense"/>
        <s v="[Chart of accounts].[Account type and number].[Account type].&amp;[1]" c="Revenue"/>
      </sharedItems>
    </cacheField>
    <cacheField name="[Chart of accounts].[Account type and number].[Main account]" caption="Main account" numFmtId="0" hierarchy="157" level="2" mappingCount="5">
      <sharedItems count="293">
        <s v="[Chart of accounts].[Account type and number].[Main account].&amp;[CoR]&amp;[5637144846]" c="00000" cp="5">
          <x/>
          <x/>
          <x/>
          <x/>
          <x/>
        </s>
        <s v="[Chart of accounts].[Account type and number].[Main account].&amp;[CoR]&amp;[5637146076]" c="00009" cp="5">
          <x/>
          <x/>
          <x/>
          <x v="1"/>
          <x/>
        </s>
        <s v="[Chart of accounts].[Account type and number].[Main account].&amp;[CoR]&amp;[5637144850]" c="00010" cp="5">
          <x/>
          <x/>
          <x/>
          <x v="2"/>
          <x/>
        </s>
        <s v="[Chart of accounts].[Account type and number].[Main account].&amp;[CoR]&amp;[5637144851]" c="00011" cp="5">
          <x/>
          <x/>
          <x/>
          <x v="3"/>
          <x/>
        </s>
        <s v="[Chart of accounts].[Account type and number].[Main account].&amp;[CoR]&amp;[5637144854]" c="00110" cp="5">
          <x v="1"/>
          <x/>
          <x v="1"/>
          <x v="4"/>
          <x/>
        </s>
        <s v="[Chart of accounts].[Account type and number].[Main account].&amp;[CoR]&amp;[5637144855]" c="00117" cp="5">
          <x v="1"/>
          <x/>
          <x v="1"/>
          <x v="5"/>
          <x/>
        </s>
        <s v="[Chart of accounts].[Account type and number].[Main account].&amp;[CoR]&amp;[5637144856]" c="00120" cp="5">
          <x v="1"/>
          <x/>
          <x v="1"/>
          <x v="6"/>
          <x/>
        </s>
        <s v="[Chart of accounts].[Account type and number].[Main account].&amp;[CoR]&amp;[5637144858]" c="00130" cp="5">
          <x v="1"/>
          <x/>
          <x v="1"/>
          <x v="7"/>
          <x/>
        </s>
        <s v="[Chart of accounts].[Account type and number].[Main account].&amp;[CoR]&amp;[5637144859]" c="00140" cp="5">
          <x v="1"/>
          <x/>
          <x v="1"/>
          <x v="8"/>
          <x/>
        </s>
        <s v="[Chart of accounts].[Account type and number].[Main account].&amp;[CoR]&amp;[5637144860]" c="00150" cp="5">
          <x v="1"/>
          <x/>
          <x v="1"/>
          <x v="9"/>
          <x/>
        </s>
        <s v="[Chart of accounts].[Account type and number].[Main account].&amp;[CoR]&amp;[5637144861]" c="00151" cp="5">
          <x v="1"/>
          <x/>
          <x v="1"/>
          <x v="10"/>
          <x/>
        </s>
        <s v="[Chart of accounts].[Account type and number].[Main account].&amp;[CoR]&amp;[5637144865]" c="00152" cp="5">
          <x v="1"/>
          <x/>
          <x v="1"/>
          <x v="11"/>
          <x/>
        </s>
        <s v="[Chart of accounts].[Account type and number].[Main account].&amp;[CoR]&amp;[5637144866]" c="00154" cp="5">
          <x v="1"/>
          <x/>
          <x v="1"/>
          <x v="12"/>
          <x/>
        </s>
        <s v="[Chart of accounts].[Account type and number].[Main account].&amp;[CoR]&amp;[5637144868]" c="00155" cp="5">
          <x v="1"/>
          <x/>
          <x v="1"/>
          <x v="13"/>
          <x/>
        </s>
        <s v="[Chart of accounts].[Account type and number].[Main account].&amp;[CoR]&amp;[5637144869]" c="00156" cp="5">
          <x v="1"/>
          <x/>
          <x v="1"/>
          <x v="14"/>
          <x/>
        </s>
        <s v="[Chart of accounts].[Account type and number].[Main account].&amp;[CoR]&amp;[5637144873]" c="00210" cp="5">
          <x v="2"/>
          <x/>
          <x v="2"/>
          <x v="15"/>
          <x/>
        </s>
        <s v="[Chart of accounts].[Account type and number].[Main account].&amp;[CoR]&amp;[5637144874]" c="00217" cp="5">
          <x v="2"/>
          <x/>
          <x v="2"/>
          <x v="16"/>
          <x/>
        </s>
        <s v="[Chart of accounts].[Account type and number].[Main account].&amp;[CoR]&amp;[5637144875]" c="00220" cp="5">
          <x v="2"/>
          <x/>
          <x v="2"/>
          <x v="17"/>
          <x/>
        </s>
        <s v="[Chart of accounts].[Account type and number].[Main account].&amp;[CoR]&amp;[5637144878]" c="00230" cp="5">
          <x v="2"/>
          <x/>
          <x v="2"/>
          <x v="18"/>
          <x/>
        </s>
        <s v="[Chart of accounts].[Account type and number].[Main account].&amp;[CoR]&amp;[5637144879]" c="00231" cp="5">
          <x v="2"/>
          <x/>
          <x v="2"/>
          <x v="19"/>
          <x/>
        </s>
        <s v="[Chart of accounts].[Account type and number].[Main account].&amp;[CoR]&amp;[5637144880]" c="00233" cp="5">
          <x v="2"/>
          <x/>
          <x v="2"/>
          <x v="20"/>
          <x/>
        </s>
        <s v="[Chart of accounts].[Account type and number].[Main account].&amp;[CoR]&amp;[5637144881]" c="00234" cp="5">
          <x v="2"/>
          <x/>
          <x v="2"/>
          <x v="21"/>
          <x/>
        </s>
        <s v="[Chart of accounts].[Account type and number].[Main account].&amp;[CoR]&amp;[5637144882]" c="00235" cp="5">
          <x v="2"/>
          <x/>
          <x v="2"/>
          <x v="22"/>
          <x/>
        </s>
        <s v="[Chart of accounts].[Account type and number].[Main account].&amp;[CoR]&amp;[5637144883]" c="00240" cp="5">
          <x v="2"/>
          <x/>
          <x v="2"/>
          <x v="23"/>
          <x/>
        </s>
        <s v="[Chart of accounts].[Account type and number].[Main account].&amp;[CoR]&amp;[5637144884]" c="00250" cp="5">
          <x v="2"/>
          <x/>
          <x v="2"/>
          <x v="24"/>
          <x/>
        </s>
        <s v="[Chart of accounts].[Account type and number].[Main account].&amp;[CoR]&amp;[5637144885]" c="00260" cp="5">
          <x v="2"/>
          <x/>
          <x v="2"/>
          <x v="25"/>
          <x/>
        </s>
        <s v="[Chart of accounts].[Account type and number].[Main account].&amp;[CoR]&amp;[5637144886]" c="00261" cp="5">
          <x v="2"/>
          <x/>
          <x v="2"/>
          <x v="26"/>
          <x/>
        </s>
        <s v="[Chart of accounts].[Account type and number].[Main account].&amp;[CoR]&amp;[5637144887]" c="00270" cp="5">
          <x v="2"/>
          <x/>
          <x v="2"/>
          <x v="27"/>
          <x/>
        </s>
        <s v="[Chart of accounts].[Account type and number].[Main account].&amp;[CoR]&amp;[5637144888]" c="00271" cp="5">
          <x v="2"/>
          <x/>
          <x v="2"/>
          <x v="28"/>
          <x/>
        </s>
        <s v="[Chart of accounts].[Account type and number].[Main account].&amp;[CoR]&amp;[5637144889]" c="00290" cp="5">
          <x v="2"/>
          <x/>
          <x v="2"/>
          <x v="29"/>
          <x/>
        </s>
        <s v="[Chart of accounts].[Account type and number].[Main account].&amp;[CoR]&amp;[5637144890]" c="00310" cp="5">
          <x/>
          <x/>
          <x/>
          <x v="30"/>
          <x/>
        </s>
        <s v="[Chart of accounts].[Account type and number].[Main account].&amp;[CoR]&amp;[5637144891]" c="00320" cp="5">
          <x/>
          <x/>
          <x/>
          <x v="31"/>
          <x/>
        </s>
        <s v="[Chart of accounts].[Account type and number].[Main account].&amp;[CoR]&amp;[5637144892]" c="00330" cp="5">
          <x/>
          <x/>
          <x/>
          <x v="32"/>
          <x/>
        </s>
        <s v="[Chart of accounts].[Account type and number].[Main account].&amp;[CoR]&amp;[5637144893]" c="00335" cp="5">
          <x/>
          <x/>
          <x/>
          <x v="33"/>
          <x/>
        </s>
        <s v="[Chart of accounts].[Account type and number].[Main account].&amp;[CoR]&amp;[5637144894]" c="00336" cp="5">
          <x/>
          <x/>
          <x/>
          <x v="34"/>
          <x/>
        </s>
        <s v="[Chart of accounts].[Account type and number].[Main account].&amp;[CoR]&amp;[5637144896]" c="00340" cp="5">
          <x/>
          <x/>
          <x/>
          <x v="35"/>
          <x/>
        </s>
        <s v="[Chart of accounts].[Account type and number].[Main account].&amp;[CoR]&amp;[5637144897]" c="00350" cp="5">
          <x/>
          <x/>
          <x/>
          <x v="36"/>
          <x/>
        </s>
        <s v="[Chart of accounts].[Account type and number].[Main account].&amp;[CoR]&amp;[5637144898]" c="00351" cp="5">
          <x/>
          <x/>
          <x/>
          <x v="37"/>
          <x/>
        </s>
        <s v="[Chart of accounts].[Account type and number].[Main account].&amp;[CoR]&amp;[5637144899]" c="00353" cp="5">
          <x/>
          <x/>
          <x/>
          <x v="38"/>
          <x/>
        </s>
        <s v="[Chart of accounts].[Account type and number].[Main account].&amp;[CoR]&amp;[5637144900]" c="00354" cp="5">
          <x/>
          <x/>
          <x/>
          <x v="39"/>
          <x/>
        </s>
        <s v="[Chart of accounts].[Account type and number].[Main account].&amp;[CoR]&amp;[5637144901]" c="00355" cp="5">
          <x/>
          <x/>
          <x/>
          <x v="40"/>
          <x/>
        </s>
        <s v="[Chart of accounts].[Account type and number].[Main account].&amp;[CoR]&amp;[5637144902]" c="00356" cp="5">
          <x/>
          <x/>
          <x/>
          <x v="41"/>
          <x/>
        </s>
        <s v="[Chart of accounts].[Account type and number].[Main account].&amp;[CoR]&amp;[5637149328]" c="00357" cp="5">
          <x/>
          <x/>
          <x/>
          <x v="42"/>
          <x/>
        </s>
        <s v="[Chart of accounts].[Account type and number].[Main account].&amp;[CoR]&amp;[5637144903]" c="00360" cp="5">
          <x/>
          <x/>
          <x/>
          <x v="43"/>
          <x/>
        </s>
        <s v="[Chart of accounts].[Account type and number].[Main account].&amp;[CoR]&amp;[5637144904]" c="00361" cp="5">
          <x/>
          <x/>
          <x/>
          <x v="44"/>
          <x/>
        </s>
        <s v="[Chart of accounts].[Account type and number].[Main account].&amp;[CoR]&amp;[5637144905]" c="00362" cp="5">
          <x/>
          <x/>
          <x/>
          <x v="45"/>
          <x/>
        </s>
        <s v="[Chart of accounts].[Account type and number].[Main account].&amp;[CoR]&amp;[5637144906]" c="00363" cp="5">
          <x/>
          <x/>
          <x/>
          <x v="46"/>
          <x/>
        </s>
        <s v="[Chart of accounts].[Account type and number].[Main account].&amp;[CoR]&amp;[5637144907]" c="00370" cp="5">
          <x/>
          <x/>
          <x/>
          <x v="47"/>
          <x/>
        </s>
        <s v="[Chart of accounts].[Account type and number].[Main account].&amp;[CoR]&amp;[5637144908]" c="00380" cp="5">
          <x/>
          <x/>
          <x/>
          <x v="48"/>
          <x/>
        </s>
        <s v="[Chart of accounts].[Account type and number].[Main account].&amp;[CoR]&amp;[5637144909]" c="00400" cp="5">
          <x/>
          <x/>
          <x/>
          <x v="49"/>
          <x/>
        </s>
        <s v="[Chart of accounts].[Account type and number].[Main account].&amp;[CoR]&amp;[5637144910]" c="00401" cp="5">
          <x/>
          <x/>
          <x/>
          <x v="50"/>
          <x/>
        </s>
        <s v="[Chart of accounts].[Account type and number].[Main account].&amp;[CoR]&amp;[5637144911]" c="00410" cp="5">
          <x/>
          <x/>
          <x/>
          <x v="51"/>
          <x/>
        </s>
        <s v="[Chart of accounts].[Account type and number].[Main account].&amp;[CoR]&amp;[5637144913]" c="00412" cp="5">
          <x/>
          <x/>
          <x/>
          <x v="52"/>
          <x/>
        </s>
        <s v="[Chart of accounts].[Account type and number].[Main account].&amp;[CoR]&amp;[5637144914]" c="00413" cp="5">
          <x/>
          <x/>
          <x/>
          <x v="53"/>
          <x/>
        </s>
        <s v="[Chart of accounts].[Account type and number].[Main account].&amp;[CoR]&amp;[5637144915]" c="00414" cp="5">
          <x/>
          <x/>
          <x/>
          <x v="54"/>
          <x/>
        </s>
        <s v="[Chart of accounts].[Account type and number].[Main account].&amp;[CoR]&amp;[5637144916]" c="00415" cp="5">
          <x/>
          <x/>
          <x/>
          <x v="55"/>
          <x/>
        </s>
        <s v="[Chart of accounts].[Account type and number].[Main account].&amp;[CoR]&amp;[5637144917]" c="00416" cp="5">
          <x/>
          <x/>
          <x/>
          <x v="56"/>
          <x/>
        </s>
        <s v="[Chart of accounts].[Account type and number].[Main account].&amp;[CoR]&amp;[5637144919]" c="00418" cp="5">
          <x/>
          <x/>
          <x/>
          <x v="57"/>
          <x/>
        </s>
        <s v="[Chart of accounts].[Account type and number].[Main account].&amp;[CoR]&amp;[5637144920]" c="00420" cp="5">
          <x/>
          <x/>
          <x/>
          <x v="58"/>
          <x/>
        </s>
        <s v="[Chart of accounts].[Account type and number].[Main account].&amp;[CoR]&amp;[5637144921]" c="00421" cp="5">
          <x/>
          <x/>
          <x/>
          <x v="59"/>
          <x/>
        </s>
        <s v="[Chart of accounts].[Account type and number].[Main account].&amp;[CoR]&amp;[5637144922]" c="00422" cp="5">
          <x/>
          <x/>
          <x/>
          <x v="60"/>
          <x/>
        </s>
        <s v="[Chart of accounts].[Account type and number].[Main account].&amp;[CoR]&amp;[5637144923]" c="00423" cp="5">
          <x/>
          <x/>
          <x/>
          <x v="61"/>
          <x/>
        </s>
        <s v="[Chart of accounts].[Account type and number].[Main account].&amp;[CoR]&amp;[5637144924]" c="00430" cp="5">
          <x/>
          <x/>
          <x/>
          <x v="62"/>
          <x/>
        </s>
        <s v="[Chart of accounts].[Account type and number].[Main account].&amp;[CoR]&amp;[5637144925]" c="00440" cp="5">
          <x/>
          <x/>
          <x/>
          <x v="63"/>
          <x/>
        </s>
        <s v="[Chart of accounts].[Account type and number].[Main account].&amp;[CoR]&amp;[5637144927]" c="00442" cp="5">
          <x/>
          <x/>
          <x/>
          <x v="64"/>
          <x/>
        </s>
        <s v="[Chart of accounts].[Account type and number].[Main account].&amp;[CoR]&amp;[5637144928]" c="00450" cp="5">
          <x/>
          <x/>
          <x/>
          <x v="65"/>
          <x/>
        </s>
        <s v="[Chart of accounts].[Account type and number].[Main account].&amp;[CoR]&amp;[5637144929]" c="00460" cp="5">
          <x/>
          <x/>
          <x/>
          <x v="66"/>
          <x/>
        </s>
        <s v="[Chart of accounts].[Account type and number].[Main account].&amp;[CoR]&amp;[5637144930]" c="00470" cp="5">
          <x/>
          <x/>
          <x/>
          <x v="67"/>
          <x/>
        </s>
        <s v="[Chart of accounts].[Account type and number].[Main account].&amp;[CoR]&amp;[5637144931]" c="00471" cp="5">
          <x/>
          <x/>
          <x/>
          <x v="68"/>
          <x/>
        </s>
        <s v="[Chart of accounts].[Account type and number].[Main account].&amp;[CoR]&amp;[5637144932]" c="00472" cp="5">
          <x/>
          <x/>
          <x/>
          <x v="69"/>
          <x/>
        </s>
        <s v="[Chart of accounts].[Account type and number].[Main account].&amp;[CoR]&amp;[5637144933]" c="00473" cp="5">
          <x/>
          <x/>
          <x/>
          <x v="70"/>
          <x/>
        </s>
        <s v="[Chart of accounts].[Account type and number].[Main account].&amp;[CoR]&amp;[5637144934]" c="00474" cp="5">
          <x/>
          <x/>
          <x/>
          <x v="71"/>
          <x/>
        </s>
        <s v="[Chart of accounts].[Account type and number].[Main account].&amp;[CoR]&amp;[5637144935]" c="00475" cp="5">
          <x/>
          <x/>
          <x/>
          <x v="72"/>
          <x/>
        </s>
        <s v="[Chart of accounts].[Account type and number].[Main account].&amp;[CoR]&amp;[5637144936]" c="00476" cp="5">
          <x/>
          <x/>
          <x/>
          <x v="73"/>
          <x/>
        </s>
        <s v="[Chart of accounts].[Account type and number].[Main account].&amp;[CoR]&amp;[5637144938]" c="00480" cp="5">
          <x/>
          <x/>
          <x/>
          <x v="74"/>
          <x/>
        </s>
        <s v="[Chart of accounts].[Account type and number].[Main account].&amp;[CoR]&amp;[5637144939]" c="00481" cp="5">
          <x/>
          <x/>
          <x/>
          <x v="75"/>
          <x/>
        </s>
        <s v="[Chart of accounts].[Account type and number].[Main account].&amp;[CoR]&amp;[5637144940]" c="00490" cp="5">
          <x/>
          <x/>
          <x/>
          <x v="76"/>
          <x/>
        </s>
        <s v="[Chart of accounts].[Account type and number].[Main account].&amp;[CoR]&amp;[5637144941]" c="00491" cp="5">
          <x/>
          <x/>
          <x/>
          <x v="77"/>
          <x/>
        </s>
        <s v="[Chart of accounts].[Account type and number].[Main account].&amp;[CoR]&amp;[5637144942]" c="00492" cp="5">
          <x/>
          <x/>
          <x/>
          <x v="78"/>
          <x/>
        </s>
        <s v="[Chart of accounts].[Account type and number].[Main account].&amp;[CoR]&amp;[5637144943]" c="00496" cp="5">
          <x/>
          <x/>
          <x/>
          <x v="79"/>
          <x/>
        </s>
        <s v="[Chart of accounts].[Account type and number].[Main account].&amp;[CoR]&amp;[5637144945]" c="00510" cp="5">
          <x/>
          <x/>
          <x/>
          <x v="80"/>
          <x/>
        </s>
        <s v="[Chart of accounts].[Account type and number].[Main account].&amp;[CoR]&amp;[5637144946]" c="00520" cp="5">
          <x/>
          <x/>
          <x/>
          <x v="81"/>
          <x/>
        </s>
        <s v="[Chart of accounts].[Account type and number].[Main account].&amp;[CoR]&amp;[5637144947]" c="00530" cp="5">
          <x/>
          <x/>
          <x/>
          <x v="82"/>
          <x/>
        </s>
        <s v="[Chart of accounts].[Account type and number].[Main account].&amp;[CoR]&amp;[5637144948]" c="00540" cp="5">
          <x/>
          <x/>
          <x/>
          <x v="83"/>
          <x/>
        </s>
        <s v="[Chart of accounts].[Account type and number].[Main account].&amp;[CoR]&amp;[5637147826]" c="00543" cp="5">
          <x/>
          <x/>
          <x/>
          <x v="84"/>
          <x/>
        </s>
        <s v="[Chart of accounts].[Account type and number].[Main account].&amp;[CoR]&amp;[5637144949]" c="00550" cp="5">
          <x/>
          <x/>
          <x/>
          <x v="85"/>
          <x/>
        </s>
        <s v="[Chart of accounts].[Account type and number].[Main account].&amp;[CoR]&amp;[5637144950]" c="00551" cp="5">
          <x/>
          <x/>
          <x/>
          <x v="86"/>
          <x/>
        </s>
        <s v="[Chart of accounts].[Account type and number].[Main account].&amp;[CoR]&amp;[5637144951]" c="00554" cp="5">
          <x/>
          <x/>
          <x/>
          <x v="87"/>
          <x/>
        </s>
        <s v="[Chart of accounts].[Account type and number].[Main account].&amp;[CoR]&amp;[5637144952]" c="00610" cp="5">
          <x/>
          <x/>
          <x/>
          <x v="88"/>
          <x/>
        </s>
        <s v="[Chart of accounts].[Account type and number].[Main account].&amp;[CoR]&amp;[5637144953]" c="00620" cp="5">
          <x/>
          <x/>
          <x/>
          <x v="89"/>
          <x/>
        </s>
        <s v="[Chart of accounts].[Account type and number].[Main account].&amp;[CoR]&amp;[5637144954]" c="00630" cp="5">
          <x/>
          <x/>
          <x/>
          <x v="90"/>
          <x/>
        </s>
        <s v="[Chart of accounts].[Account type and number].[Main account].&amp;[CoR]&amp;[5637144955]" c="00640" cp="5">
          <x/>
          <x/>
          <x/>
          <x v="91"/>
          <x/>
        </s>
        <s v="[Chart of accounts].[Account type and number].[Main account].&amp;[CoR]&amp;[5637144956]" c="00641" cp="5">
          <x/>
          <x/>
          <x/>
          <x v="92"/>
          <x/>
        </s>
        <s v="[Chart of accounts].[Account type and number].[Main account].&amp;[CoR]&amp;[5637144959]" c="00710" cp="5">
          <x/>
          <x/>
          <x/>
          <x v="93"/>
          <x/>
        </s>
        <s v="[Chart of accounts].[Account type and number].[Main account].&amp;[CoR]&amp;[5637144961]" c="00730" cp="5">
          <x/>
          <x/>
          <x/>
          <x v="94"/>
          <x/>
        </s>
        <s v="[Chart of accounts].[Account type and number].[Main account].&amp;[CoR]&amp;[5637144966]" c="00780" cp="5">
          <x/>
          <x/>
          <x/>
          <x v="95"/>
          <x/>
        </s>
        <s v="[Chart of accounts].[Account type and number].[Main account].&amp;[CoR]&amp;[5637144969]" c="00810" cp="5">
          <x/>
          <x/>
          <x/>
          <x v="96"/>
          <x/>
        </s>
        <s v="[Chart of accounts].[Account type and number].[Main account].&amp;[CoR]&amp;[5637144971]" c="00830" cp="5">
          <x/>
          <x/>
          <x/>
          <x v="97"/>
          <x/>
        </s>
        <s v="[Chart of accounts].[Account type and number].[Main account].&amp;[CoR]&amp;[5637144974]" c="00840" cp="5">
          <x/>
          <x/>
          <x/>
          <x v="98"/>
          <x/>
        </s>
        <s v="[Chart of accounts].[Account type and number].[Main account].&amp;[CoR]&amp;[5637144976]" c="00890" cp="5">
          <x/>
          <x/>
          <x/>
          <x v="99"/>
          <x/>
        </s>
        <s v="[Chart of accounts].[Account type and number].[Main account].&amp;[CoR]&amp;[5637144981]" c="00910" cp="5">
          <x/>
          <x/>
          <x/>
          <x v="100"/>
          <x/>
        </s>
        <s v="[Chart of accounts].[Account type and number].[Main account].&amp;[CoR]&amp;[5637144982]" c="00911" cp="5">
          <x/>
          <x/>
          <x/>
          <x v="101"/>
          <x/>
        </s>
        <s v="[Chart of accounts].[Account type and number].[Main account].&amp;[CoR]&amp;[5637144984]" c="00913" cp="5">
          <x/>
          <x/>
          <x/>
          <x v="102"/>
          <x/>
        </s>
        <s v="[Chart of accounts].[Account type and number].[Main account].&amp;[CoR]&amp;[5637144985]" c="00915" cp="5">
          <x/>
          <x/>
          <x/>
          <x v="103"/>
          <x/>
        </s>
        <s v="[Chart of accounts].[Account type and number].[Main account].&amp;[CoR]&amp;[5637147326]" c="00916" cp="5">
          <x/>
          <x/>
          <x/>
          <x v="104"/>
          <x/>
        </s>
        <s v="[Chart of accounts].[Account type and number].[Main account].&amp;[CoR]&amp;[5637144990]" c="00951" cp="5">
          <x/>
          <x/>
          <x/>
          <x v="105"/>
          <x/>
        </s>
        <s v="[Chart of accounts].[Account type and number].[Main account].&amp;[CoR]&amp;[5637144991]" c="00954" cp="5">
          <x/>
          <x/>
          <x/>
          <x v="106"/>
          <x/>
        </s>
        <s v="[Chart of accounts].[Account type and number].[Main account].&amp;[CoR]&amp;[5637147576]" c="00955" cp="5">
          <x/>
          <x/>
          <x/>
          <x v="107"/>
          <x/>
        </s>
        <s v="[Chart of accounts].[Account type and number].[Main account].&amp;[CoR]&amp;[5637147577]" c="00956" cp="5">
          <x/>
          <x/>
          <x/>
          <x v="108"/>
          <x/>
        </s>
        <s v="[Chart of accounts].[Account type and number].[Main account].&amp;[CoR]&amp;[5637147578]" c="00957" cp="5">
          <x/>
          <x/>
          <x/>
          <x v="109"/>
          <x/>
        </s>
        <s v="[Chart of accounts].[Account type and number].[Main account].&amp;[CoR]&amp;[5637147579]" c="00958" cp="5">
          <x/>
          <x/>
          <x/>
          <x v="110"/>
          <x/>
        </s>
        <s v="[Chart of accounts].[Account type and number].[Main account].&amp;[CoR]&amp;[5637144992]" c="00960" cp="5">
          <x/>
          <x/>
          <x/>
          <x v="111"/>
          <x/>
        </s>
        <s v="[Chart of accounts].[Account type and number].[Main account].&amp;[CoR]&amp;[5637144993]" c="00961" cp="5">
          <x/>
          <x/>
          <x/>
          <x v="112"/>
          <x/>
        </s>
        <s v="[Chart of accounts].[Account type and number].[Main account].&amp;[CoR]&amp;[5637144994]" c="00965" cp="5">
          <x/>
          <x/>
          <x/>
          <x v="113"/>
          <x/>
        </s>
        <s v="[Chart of accounts].[Account type and number].[Main account].&amp;[CoR]&amp;[5637144995]" c="00980" cp="5">
          <x/>
          <x/>
          <x/>
          <x v="114"/>
          <x/>
        </s>
        <s v="[Chart of accounts].[Account type and number].[Main account].&amp;[CoR]&amp;[5637144996]" c="00981" cp="5">
          <x/>
          <x/>
          <x/>
          <x v="115"/>
          <x/>
        </s>
        <s v="[Chart of accounts].[Account type and number].[Main account].&amp;[CoR]&amp;[5637144997]" c="00982" cp="5">
          <x/>
          <x/>
          <x/>
          <x v="116"/>
          <x/>
        </s>
        <s v="[Chart of accounts].[Account type and number].[Main account].&amp;[CoR]&amp;[5637144998]" c="00987" cp="5">
          <x/>
          <x/>
          <x/>
          <x v="117"/>
          <x/>
        </s>
        <s v="[Chart of accounts].[Account type and number].[Main account].&amp;[CoR]&amp;[5637145173]" c="30500" cp="5">
          <x/>
          <x/>
          <x/>
          <x v="118"/>
          <x v="1"/>
        </s>
        <s v="[Chart of accounts].[Account type and number].[Main account].&amp;[CoR]&amp;[5637144581]" c="31110" cp="5">
          <x v="3"/>
          <x/>
          <x v="3"/>
          <x v="119"/>
          <x v="1"/>
        </s>
        <s v="[Chart of accounts].[Account type and number].[Main account].&amp;[CoR]&amp;[5637144583]" c="31210" cp="5">
          <x v="3"/>
          <x/>
          <x v="3"/>
          <x v="120"/>
          <x v="1"/>
        </s>
        <s v="[Chart of accounts].[Account type and number].[Main account].&amp;[CoR]&amp;[5637144584]" c="31300" cp="5">
          <x v="3"/>
          <x/>
          <x v="3"/>
          <x v="121"/>
          <x v="1"/>
        </s>
        <s v="[Chart of accounts].[Account type and number].[Main account].&amp;[CoR]&amp;[5637144585]" c="31310" cp="5">
          <x v="3"/>
          <x/>
          <x v="3"/>
          <x v="122"/>
          <x v="1"/>
        </s>
        <s v="[Chart of accounts].[Account type and number].[Main account].&amp;[CoR]&amp;[5637144586]" c="31331" cp="5">
          <x v="3"/>
          <x/>
          <x v="3"/>
          <x v="123"/>
          <x v="1"/>
        </s>
        <s v="[Chart of accounts].[Account type and number].[Main account].&amp;[CoR]&amp;[5637151077]" c="31360" cp="5">
          <x/>
          <x/>
          <x/>
          <x v="124"/>
          <x v="1"/>
        </s>
        <s v="[Chart of accounts].[Account type and number].[Main account].&amp;[CoR]&amp;[5637151076]" c="31371" cp="5">
          <x v="3"/>
          <x/>
          <x v="3"/>
          <x v="125"/>
          <x v="1"/>
        </s>
        <s v="[Chart of accounts].[Account type and number].[Main account].&amp;[CoR]&amp;[5637144589]" c="31610" cp="5">
          <x v="3"/>
          <x/>
          <x v="3"/>
          <x v="126"/>
          <x v="1"/>
        </s>
        <s v="[Chart of accounts].[Account type and number].[Main account].&amp;[CoR]&amp;[5637144590]" c="31620" cp="5">
          <x v="3"/>
          <x/>
          <x v="3"/>
          <x v="127"/>
          <x v="1"/>
        </s>
        <s v="[Chart of accounts].[Account type and number].[Main account].&amp;[CoR]&amp;[5637144593]" c="31641" cp="5">
          <x v="3"/>
          <x/>
          <x v="3"/>
          <x v="128"/>
          <x v="1"/>
        </s>
        <s v="[Chart of accounts].[Account type and number].[Main account].&amp;[CoR]&amp;[5637144594]" c="31643" cp="5">
          <x v="3"/>
          <x/>
          <x v="3"/>
          <x v="129"/>
          <x v="1"/>
        </s>
        <s v="[Chart of accounts].[Account type and number].[Main account].&amp;[CoR]&amp;[5637144595]" c="31645" cp="5">
          <x v="3"/>
          <x/>
          <x v="3"/>
          <x v="130"/>
          <x v="1"/>
        </s>
        <s v="[Chart of accounts].[Account type and number].[Main account].&amp;[CoR]&amp;[5637144597]" c="31647" cp="5">
          <x v="3"/>
          <x/>
          <x v="3"/>
          <x v="131"/>
          <x v="1"/>
        </s>
        <s v="[Chart of accounts].[Account type and number].[Main account].&amp;[CoR]&amp;[5637148326]" c="31672" cp="5">
          <x v="3"/>
          <x/>
          <x v="3"/>
          <x v="132"/>
          <x v="1"/>
        </s>
        <s v="[Chart of accounts].[Account type and number].[Main account].&amp;[CoR]&amp;[5637144599]" c="31720" cp="5">
          <x v="3"/>
          <x/>
          <x v="3"/>
          <x v="133"/>
          <x v="1"/>
        </s>
        <s v="[Chart of accounts].[Account type and number].[Main account].&amp;[CoR]&amp;[5637144600]" c="31730" cp="5">
          <x v="3"/>
          <x/>
          <x v="3"/>
          <x v="134"/>
          <x v="1"/>
        </s>
        <s v="[Chart of accounts].[Account type and number].[Main account].&amp;[CoR]&amp;[5637144601]" c="31734" cp="5">
          <x v="3"/>
          <x/>
          <x v="3"/>
          <x v="135"/>
          <x v="1"/>
        </s>
        <s v="[Chart of accounts].[Account type and number].[Main account].&amp;[CoR]&amp;[5637144602]" c="31735" cp="5">
          <x v="3"/>
          <x/>
          <x v="3"/>
          <x v="136"/>
          <x v="1"/>
        </s>
        <s v="[Chart of accounts].[Account type and number].[Main account].&amp;[CoR]&amp;[5637144604]" c="31751" cp="5">
          <x v="3"/>
          <x/>
          <x v="3"/>
          <x v="137"/>
          <x v="1"/>
        </s>
        <s v="[Chart of accounts].[Account type and number].[Main account].&amp;[CoR]&amp;[5637144605]" c="31753" cp="5">
          <x v="3"/>
          <x/>
          <x v="3"/>
          <x v="138"/>
          <x v="1"/>
        </s>
        <s v="[Chart of accounts].[Account type and number].[Main account].&amp;[CoR]&amp;[5637144612]" c="32134" cp="5">
          <x v="3"/>
          <x/>
          <x v="3"/>
          <x v="139"/>
          <x v="1"/>
        </s>
        <s v="[Chart of accounts].[Account type and number].[Main account].&amp;[CoR]&amp;[5637144614]" c="32165" cp="5">
          <x v="3"/>
          <x/>
          <x v="3"/>
          <x v="140"/>
          <x v="1"/>
        </s>
        <s v="[Chart of accounts].[Account type and number].[Main account].&amp;[CoR]&amp;[5637144615]" c="32169" cp="5">
          <x v="3"/>
          <x/>
          <x v="3"/>
          <x v="141"/>
          <x v="1"/>
        </s>
        <s v="[Chart of accounts].[Account type and number].[Main account].&amp;[CoR]&amp;[5637144616]" c="32170" cp="5">
          <x v="3"/>
          <x/>
          <x v="3"/>
          <x v="142"/>
          <x v="1"/>
        </s>
        <s v="[Chart of accounts].[Account type and number].[Main account].&amp;[CoR]&amp;[5637144618]" c="32173" cp="5">
          <x v="3"/>
          <x/>
          <x v="3"/>
          <x v="143"/>
          <x v="1"/>
        </s>
        <s v="[Chart of accounts].[Account type and number].[Main account].&amp;[CoR]&amp;[5637144620]" c="32179" cp="5">
          <x v="3"/>
          <x/>
          <x v="3"/>
          <x v="144"/>
          <x v="1"/>
        </s>
        <s v="[Chart of accounts].[Account type and number].[Main account].&amp;[CoR]&amp;[5637144621]" c="32180" cp="5">
          <x v="3"/>
          <x/>
          <x v="3"/>
          <x v="145"/>
          <x v="1"/>
        </s>
        <s v="[Chart of accounts].[Account type and number].[Main account].&amp;[CoR]&amp;[5637144623]" c="32190" cp="5">
          <x v="3"/>
          <x/>
          <x v="3"/>
          <x v="146"/>
          <x v="1"/>
        </s>
        <s v="[Chart of accounts].[Account type and number].[Main account].&amp;[CoR]&amp;[5637144624]" c="32191" cp="5">
          <x v="4"/>
          <x/>
          <x v="4"/>
          <x v="147"/>
          <x v="1"/>
        </s>
        <s v="[Chart of accounts].[Account type and number].[Main account].&amp;[CoR]&amp;[5637144625]" c="32192" cp="5">
          <x v="3"/>
          <x/>
          <x v="3"/>
          <x v="148"/>
          <x v="1"/>
        </s>
        <s v="[Chart of accounts].[Account type and number].[Main account].&amp;[CoR]&amp;[5637144627]" c="32210" cp="5">
          <x v="3"/>
          <x/>
          <x v="3"/>
          <x v="149"/>
          <x v="1"/>
        </s>
        <s v="[Chart of accounts].[Account type and number].[Main account].&amp;[CoR]&amp;[5637144628]" c="32211" cp="5">
          <x/>
          <x/>
          <x/>
          <x v="150"/>
          <x v="1"/>
        </s>
        <s v="[Chart of accounts].[Account type and number].[Main account].&amp;[CoR]&amp;[5637144630]" c="32212" cp="5">
          <x v="3"/>
          <x/>
          <x v="3"/>
          <x v="151"/>
          <x v="1"/>
        </s>
        <s v="[Chart of accounts].[Account type and number].[Main account].&amp;[CoR]&amp;[5637144631]" c="32213" cp="5">
          <x v="3"/>
          <x/>
          <x v="3"/>
          <x v="152"/>
          <x v="1"/>
        </s>
        <s v="[Chart of accounts].[Account type and number].[Main account].&amp;[CoR]&amp;[5637144632]" c="32214" cp="5">
          <x v="3"/>
          <x/>
          <x v="3"/>
          <x v="153"/>
          <x v="1"/>
        </s>
        <s v="[Chart of accounts].[Account type and number].[Main account].&amp;[CoR]&amp;[5637144633]" c="32216" cp="5">
          <x v="3"/>
          <x/>
          <x v="3"/>
          <x v="154"/>
          <x v="1"/>
        </s>
        <s v="[Chart of accounts].[Account type and number].[Main account].&amp;[CoR]&amp;[5637144635]" c="32240" cp="5">
          <x v="3"/>
          <x/>
          <x v="3"/>
          <x v="155"/>
          <x v="1"/>
        </s>
        <s v="[Chart of accounts].[Account type and number].[Main account].&amp;[CoR]&amp;[5637144636]" c="32241" cp="5">
          <x v="3"/>
          <x/>
          <x v="3"/>
          <x v="156"/>
          <x v="1"/>
        </s>
        <s v="[Chart of accounts].[Account type and number].[Main account].&amp;[CoR]&amp;[5637144637]" c="32242" cp="5">
          <x v="3"/>
          <x/>
          <x v="3"/>
          <x v="157"/>
          <x v="1"/>
        </s>
        <s v="[Chart of accounts].[Account type and number].[Main account].&amp;[CoR]&amp;[5637144640]" c="32291" cp="5">
          <x v="3"/>
          <x/>
          <x v="3"/>
          <x v="158"/>
          <x v="1"/>
        </s>
        <s v="[Chart of accounts].[Account type and number].[Main account].&amp;[CoR]&amp;[5637144641]" c="32292" cp="5">
          <x v="3"/>
          <x/>
          <x v="3"/>
          <x v="159"/>
          <x v="1"/>
        </s>
        <s v="[Chart of accounts].[Account type and number].[Main account].&amp;[CoR]&amp;[5637144646]" c="33100" cp="5">
          <x v="5"/>
          <x/>
          <x v="5"/>
          <x v="160"/>
          <x v="1"/>
        </s>
        <s v="[Chart of accounts].[Account type and number].[Main account].&amp;[CoR]&amp;[5637144648]" c="33221" cp="5">
          <x v="5"/>
          <x/>
          <x v="5"/>
          <x v="161"/>
          <x v="1"/>
        </s>
        <s v="[Chart of accounts].[Account type and number].[Main account].&amp;[CoR]&amp;[5637144649]" c="33300" cp="5">
          <x v="6"/>
          <x/>
          <x v="6"/>
          <x v="162"/>
          <x v="1"/>
        </s>
        <s v="[Chart of accounts].[Account type and number].[Main account].&amp;[CoR]&amp;[5637144650]" c="33400" cp="5">
          <x v="6"/>
          <x/>
          <x v="6"/>
          <x v="163"/>
          <x v="1"/>
        </s>
        <s v="[Chart of accounts].[Account type and number].[Main account].&amp;[CoR]&amp;[5637144652]" c="33600" cp="5">
          <x v="5"/>
          <x/>
          <x v="5"/>
          <x v="164"/>
          <x v="1"/>
        </s>
        <s v="[Chart of accounts].[Account type and number].[Main account].&amp;[CoR]&amp;[5637144653]" c="33606" cp="5">
          <x v="5"/>
          <x/>
          <x v="5"/>
          <x v="165"/>
          <x v="1"/>
        </s>
        <s v="[Chart of accounts].[Account type and number].[Main account].&amp;[CoR]&amp;[5637144654]" c="33700" cp="5">
          <x v="6"/>
          <x/>
          <x v="6"/>
          <x v="166"/>
          <x v="1"/>
        </s>
        <s v="[Chart of accounts].[Account type and number].[Main account].&amp;[CoR]&amp;[5637144655]" c="33704" cp="5">
          <x v="6"/>
          <x/>
          <x v="6"/>
          <x v="167"/>
          <x v="1"/>
        </s>
        <s v="[Chart of accounts].[Account type and number].[Main account].&amp;[CoR]&amp;[5637144656]" c="33707" cp="5">
          <x v="6"/>
          <x/>
          <x v="6"/>
          <x v="168"/>
          <x v="1"/>
        </s>
        <s v="[Chart of accounts].[Account type and number].[Main account].&amp;[CoR]&amp;[5637144657]" c="33800" cp="5">
          <x v="5"/>
          <x/>
          <x v="5"/>
          <x v="169"/>
          <x v="1"/>
        </s>
        <s v="[Chart of accounts].[Account type and number].[Main account].&amp;[CoR]&amp;[5637144659]" c="33809" cp="5">
          <x v="5"/>
          <x/>
          <x v="5"/>
          <x v="170"/>
          <x v="1"/>
        </s>
        <s v="[Chart of accounts].[Account type and number].[Main account].&amp;[CoR]&amp;[5637144660]" c="33821" cp="5">
          <x v="5"/>
          <x/>
          <x v="5"/>
          <x v="171"/>
          <x v="1"/>
        </s>
        <s v="[Chart of accounts].[Account type and number].[Main account].&amp;[CoR]&amp;[5637144661]" c="33822" cp="5">
          <x v="5"/>
          <x/>
          <x v="5"/>
          <x v="172"/>
          <x v="1"/>
        </s>
        <s v="[Chart of accounts].[Account type and number].[Main account].&amp;[CoR]&amp;[5637144662]" c="33823" cp="5">
          <x v="5"/>
          <x/>
          <x v="5"/>
          <x v="173"/>
          <x v="1"/>
        </s>
        <s v="[Chart of accounts].[Account type and number].[Main account].&amp;[CoR]&amp;[5637148076]" c="33824" cp="5">
          <x v="5"/>
          <x/>
          <x v="5"/>
          <x v="174"/>
          <x v="1"/>
        </s>
        <s v="[Chart of accounts].[Account type and number].[Main account].&amp;[CoR]&amp;[5637144663]" c="33825" cp="5">
          <x v="5"/>
          <x/>
          <x v="5"/>
          <x v="175"/>
          <x v="1"/>
        </s>
        <s v="[Chart of accounts].[Account type and number].[Main account].&amp;[CoR]&amp;[5637144664]" c="33828" cp="5">
          <x v="5"/>
          <x/>
          <x v="5"/>
          <x v="176"/>
          <x v="1"/>
        </s>
        <s v="[Chart of accounts].[Account type and number].[Main account].&amp;[CoR]&amp;[5637144665]" c="33831" cp="5">
          <x v="5"/>
          <x/>
          <x v="5"/>
          <x v="177"/>
          <x v="1"/>
        </s>
        <s v="[Chart of accounts].[Account type and number].[Main account].&amp;[CoR]&amp;[5637144668]" c="33871" cp="5">
          <x v="5"/>
          <x/>
          <x v="5"/>
          <x v="178"/>
          <x v="1"/>
        </s>
        <s v="[Chart of accounts].[Account type and number].[Main account].&amp;[CoR]&amp;[5637144669]" c="33876" cp="5">
          <x v="5"/>
          <x/>
          <x v="5"/>
          <x v="179"/>
          <x v="1"/>
        </s>
        <s v="[Chart of accounts].[Account type and number].[Main account].&amp;[CoR]&amp;[5637144671]" c="33910" cp="5">
          <x v="6"/>
          <x/>
          <x v="6"/>
          <x v="180"/>
          <x v="1"/>
        </s>
        <s v="[Chart of accounts].[Account type and number].[Main account].&amp;[CoR]&amp;[5637144672]" c="33920" cp="5">
          <x v="6"/>
          <x/>
          <x v="6"/>
          <x v="181"/>
          <x v="1"/>
        </s>
        <s v="[Chart of accounts].[Account type and number].[Main account].&amp;[CoR]&amp;[5637144674]" c="34100" cp="5">
          <x v="7"/>
          <x/>
          <x v="7"/>
          <x v="182"/>
          <x v="1"/>
        </s>
        <s v="[Chart of accounts].[Account type and number].[Main account].&amp;[CoR]&amp;[5637144676]" c="34143" cp="5">
          <x v="7"/>
          <x/>
          <x v="7"/>
          <x v="183"/>
          <x v="1"/>
        </s>
        <s v="[Chart of accounts].[Account type and number].[Main account].&amp;[CoR]&amp;[5637144677]" c="34150" cp="5">
          <x v="7"/>
          <x/>
          <x v="7"/>
          <x v="184"/>
          <x v="1"/>
        </s>
        <s v="[Chart of accounts].[Account type and number].[Main account].&amp;[CoR]&amp;[5637144680]" c="34171" cp="5">
          <x v="7"/>
          <x/>
          <x v="7"/>
          <x v="185"/>
          <x v="1"/>
        </s>
        <s v="[Chart of accounts].[Account type and number].[Main account].&amp;[CoR]&amp;[5637144681]" c="34175" cp="5">
          <x v="7"/>
          <x/>
          <x v="7"/>
          <x v="186"/>
          <x v="1"/>
        </s>
        <s v="[Chart of accounts].[Account type and number].[Main account].&amp;[CoR]&amp;[5637151330]" c="34192" cp="5">
          <x v="7"/>
          <x/>
          <x v="7"/>
          <x v="187"/>
          <x v="1"/>
        </s>
        <s v="[Chart of accounts].[Account type and number].[Main account].&amp;[CoR]&amp;[5637144685]" c="34195" cp="5">
          <x v="7"/>
          <x/>
          <x v="7"/>
          <x v="188"/>
          <x v="1"/>
        </s>
        <s v="[Chart of accounts].[Account type and number].[Main account].&amp;[CoR]&amp;[5637144686]" c="34200" cp="5">
          <x v="7"/>
          <x/>
          <x v="7"/>
          <x v="189"/>
          <x v="1"/>
        </s>
        <s v="[Chart of accounts].[Account type and number].[Main account].&amp;[CoR]&amp;[5637149327]" c="34210" cp="5">
          <x/>
          <x/>
          <x/>
          <x v="190"/>
          <x v="1"/>
        </s>
        <s v="[Chart of accounts].[Account type and number].[Main account].&amp;[CoR]&amp;[5637144687]" c="34212" cp="5">
          <x v="7"/>
          <x/>
          <x v="7"/>
          <x v="191"/>
          <x v="1"/>
        </s>
        <s v="[Chart of accounts].[Account type and number].[Main account].&amp;[CoR]&amp;[5637144688]" c="34221" cp="5">
          <x v="7"/>
          <x/>
          <x v="7"/>
          <x v="192"/>
          <x v="1"/>
        </s>
        <s v="[Chart of accounts].[Account type and number].[Main account].&amp;[CoR]&amp;[5637144689]" c="34222" cp="5">
          <x v="7"/>
          <x/>
          <x v="7"/>
          <x v="193"/>
          <x v="1"/>
        </s>
        <s v="[Chart of accounts].[Account type and number].[Main account].&amp;[CoR]&amp;[5637144691]" c="34224" cp="5">
          <x v="7"/>
          <x/>
          <x v="7"/>
          <x v="194"/>
          <x v="1"/>
        </s>
        <s v="[Chart of accounts].[Account type and number].[Main account].&amp;[CoR]&amp;[5637144694]" c="34240" cp="5">
          <x v="7"/>
          <x/>
          <x v="7"/>
          <x v="195"/>
          <x v="1"/>
        </s>
        <s v="[Chart of accounts].[Account type and number].[Main account].&amp;[CoR]&amp;[5637144695]" c="34243" cp="5">
          <x v="7"/>
          <x/>
          <x v="7"/>
          <x v="196"/>
          <x v="1"/>
        </s>
        <s v="[Chart of accounts].[Account type and number].[Main account].&amp;[CoR]&amp;[5637144696]" c="34250" cp="5">
          <x v="7"/>
          <x/>
          <x v="7"/>
          <x v="197"/>
          <x v="1"/>
        </s>
        <s v="[Chart of accounts].[Account type and number].[Main account].&amp;[CoR]&amp;[5637144697]" c="34290" cp="5">
          <x v="7"/>
          <x/>
          <x v="7"/>
          <x v="198"/>
          <x v="1"/>
        </s>
        <s v="[Chart of accounts].[Account type and number].[Main account].&amp;[CoR]&amp;[5637144698]" c="34291" cp="5">
          <x v="7"/>
          <x/>
          <x v="7"/>
          <x v="199"/>
          <x v="1"/>
        </s>
        <s v="[Chart of accounts].[Account type and number].[Main account].&amp;[CoR]&amp;[5637144700]" c="34300" cp="5">
          <x v="7"/>
          <x/>
          <x v="7"/>
          <x v="200"/>
          <x v="1"/>
        </s>
        <s v="[Chart of accounts].[Account type and number].[Main account].&amp;[CoR]&amp;[5637144702]" c="34319" cp="5">
          <x v="7"/>
          <x/>
          <x v="7"/>
          <x v="201"/>
          <x v="1"/>
        </s>
        <s v="[Chart of accounts].[Account type and number].[Main account].&amp;[CoR]&amp;[5637144703]" c="34320" cp="5">
          <x v="7"/>
          <x/>
          <x v="7"/>
          <x v="202"/>
          <x v="1"/>
        </s>
        <s v="[Chart of accounts].[Account type and number].[Main account].&amp;[CoR]&amp;[5637144704]" c="34321" cp="5">
          <x v="7"/>
          <x/>
          <x v="7"/>
          <x v="203"/>
          <x v="1"/>
        </s>
        <s v="[Chart of accounts].[Account type and number].[Main account].&amp;[CoR]&amp;[5637144705]" c="34322" cp="5">
          <x v="7"/>
          <x/>
          <x v="7"/>
          <x v="204"/>
          <x v="1"/>
        </s>
        <s v="[Chart of accounts].[Account type and number].[Main account].&amp;[CoR]&amp;[5637144706]" c="34323" cp="5">
          <x v="7"/>
          <x/>
          <x v="7"/>
          <x v="205"/>
          <x v="1"/>
        </s>
        <s v="[Chart of accounts].[Account type and number].[Main account].&amp;[CoR]&amp;[5637144707]" c="34324" cp="5">
          <x v="7"/>
          <x/>
          <x v="7"/>
          <x v="206"/>
          <x v="1"/>
        </s>
        <s v="[Chart of accounts].[Account type and number].[Main account].&amp;[CoR]&amp;[5637149076]" c="34325" cp="5">
          <x/>
          <x/>
          <x/>
          <x v="207"/>
          <x v="1"/>
        </s>
        <s v="[Chart of accounts].[Account type and number].[Main account].&amp;[CoR]&amp;[5637144708]" c="34340" cp="5">
          <x v="7"/>
          <x/>
          <x v="7"/>
          <x v="208"/>
          <x v="1"/>
        </s>
        <s v="[Chart of accounts].[Account type and number].[Main account].&amp;[CoR]&amp;[5637144709]" c="34344" cp="5">
          <x v="7"/>
          <x/>
          <x v="7"/>
          <x v="209"/>
          <x v="1"/>
        </s>
        <s v="[Chart of accounts].[Account type and number].[Main account].&amp;[CoR]&amp;[5637144710]" c="34345" cp="5">
          <x v="7"/>
          <x/>
          <x v="7"/>
          <x v="210"/>
          <x v="1"/>
        </s>
        <s v="[Chart of accounts].[Account type and number].[Main account].&amp;[CoR]&amp;[5637144715]" c="34351" cp="5">
          <x v="7"/>
          <x/>
          <x v="7"/>
          <x v="211"/>
          <x v="1"/>
        </s>
        <s v="[Chart of accounts].[Account type and number].[Main account].&amp;[CoR]&amp;[5637144717]" c="34354" cp="5">
          <x v="7"/>
          <x/>
          <x v="7"/>
          <x v="212"/>
          <x v="1"/>
        </s>
        <s v="[Chart of accounts].[Account type and number].[Main account].&amp;[CoR]&amp;[5637144718]" c="34355" cp="5">
          <x v="7"/>
          <x/>
          <x v="7"/>
          <x v="213"/>
          <x v="1"/>
        </s>
        <s v="[Chart of accounts].[Account type and number].[Main account].&amp;[CoR]&amp;[5637144719]" c="34357" cp="5">
          <x v="7"/>
          <x/>
          <x v="7"/>
          <x v="214"/>
          <x v="1"/>
        </s>
        <s v="[Chart of accounts].[Account type and number].[Main account].&amp;[CoR]&amp;[5637144720]" c="34359" cp="5">
          <x v="7"/>
          <x/>
          <x v="7"/>
          <x v="215"/>
          <x v="1"/>
        </s>
        <s v="[Chart of accounts].[Account type and number].[Main account].&amp;[CoR]&amp;[5637144721]" c="34370" cp="5">
          <x v="7"/>
          <x/>
          <x v="7"/>
          <x v="216"/>
          <x v="1"/>
        </s>
        <s v="[Chart of accounts].[Account type and number].[Main account].&amp;[CoR]&amp;[5637144723]" c="34383" cp="5">
          <x v="7"/>
          <x/>
          <x v="7"/>
          <x v="217"/>
          <x v="1"/>
        </s>
        <s v="[Chart of accounts].[Account type and number].[Main account].&amp;[CoR]&amp;[5637144724]" c="34389" cp="5">
          <x v="7"/>
          <x/>
          <x v="7"/>
          <x v="218"/>
          <x v="1"/>
        </s>
        <s v="[Chart of accounts].[Account type and number].[Main account].&amp;[CoR]&amp;[5637144726]" c="34410" cp="5">
          <x v="7"/>
          <x/>
          <x v="7"/>
          <x v="219"/>
          <x v="1"/>
        </s>
        <s v="[Chart of accounts].[Account type and number].[Main account].&amp;[CoR]&amp;[5637144729]" c="34480" cp="5">
          <x v="7"/>
          <x/>
          <x v="7"/>
          <x v="220"/>
          <x v="1"/>
        </s>
        <s v="[Chart of accounts].[Account type and number].[Main account].&amp;[CoR]&amp;[5637144731]" c="34490" cp="5">
          <x v="7"/>
          <x/>
          <x v="7"/>
          <x v="221"/>
          <x v="1"/>
        </s>
        <s v="[Chart of accounts].[Account type and number].[Main account].&amp;[CoR]&amp;[5637144733]" c="34581" cp="5">
          <x v="7"/>
          <x/>
          <x v="7"/>
          <x v="222"/>
          <x v="1"/>
        </s>
        <s v="[Chart of accounts].[Account type and number].[Main account].&amp;[CoR]&amp;[5637144734]" c="34583" cp="5">
          <x v="7"/>
          <x/>
          <x v="7"/>
          <x v="223"/>
          <x v="1"/>
        </s>
        <s v="[Chart of accounts].[Account type and number].[Main account].&amp;[CoR]&amp;[5637144736]" c="34585" cp="5">
          <x v="7"/>
          <x/>
          <x v="7"/>
          <x v="224"/>
          <x v="1"/>
        </s>
        <s v="[Chart of accounts].[Account type and number].[Main account].&amp;[CoR]&amp;[5637144738]" c="34731" cp="5">
          <x v="7"/>
          <x/>
          <x v="7"/>
          <x v="225"/>
          <x v="1"/>
        </s>
        <s v="[Chart of accounts].[Account type and number].[Main account].&amp;[CoR]&amp;[5637144739]" c="34732" cp="5">
          <x v="7"/>
          <x/>
          <x v="7"/>
          <x v="226"/>
          <x v="1"/>
        </s>
        <s v="[Chart of accounts].[Account type and number].[Main account].&amp;[CoR]&amp;[5637150581]" c="34734" cp="5">
          <x/>
          <x/>
          <x/>
          <x v="227"/>
          <x v="1"/>
        </s>
        <s v="[Chart of accounts].[Account type and number].[Main account].&amp;[CoR]&amp;[5637144742]" c="34741" cp="5">
          <x v="7"/>
          <x/>
          <x v="7"/>
          <x v="228"/>
          <x v="1"/>
        </s>
        <s v="[Chart of accounts].[Account type and number].[Main account].&amp;[CoR]&amp;[5637144743]" c="34742" cp="5">
          <x v="7"/>
          <x/>
          <x v="7"/>
          <x v="229"/>
          <x v="1"/>
        </s>
        <s v="[Chart of accounts].[Account type and number].[Main account].&amp;[CoR]&amp;[5637144744]" c="34761" cp="5">
          <x v="7"/>
          <x/>
          <x v="7"/>
          <x v="230"/>
          <x v="1"/>
        </s>
        <s v="[Chart of accounts].[Account type and number].[Main account].&amp;[CoR]&amp;[5637144745]" c="34790" cp="5">
          <x v="7"/>
          <x/>
          <x v="7"/>
          <x v="231"/>
          <x v="1"/>
        </s>
        <s v="[Chart of accounts].[Account type and number].[Main account].&amp;[CoR]&amp;[5637144746]" c="34791" cp="5">
          <x v="7"/>
          <x/>
          <x v="7"/>
          <x v="232"/>
          <x v="1"/>
        </s>
        <s v="[Chart of accounts].[Account type and number].[Main account].&amp;[CoR]&amp;[5637144747]" c="34831" cp="5">
          <x v="8"/>
          <x/>
          <x v="8"/>
          <x v="233"/>
          <x v="1"/>
        </s>
        <s v="[Chart of accounts].[Account type and number].[Main account].&amp;[CoR]&amp;[5637144750]" c="34914" cp="5">
          <x v="7"/>
          <x/>
          <x v="7"/>
          <x v="234"/>
          <x v="1"/>
        </s>
        <s v="[Chart of accounts].[Account type and number].[Main account].&amp;[CoR]&amp;[5637144751]" c="34915" cp="5">
          <x v="7"/>
          <x/>
          <x v="7"/>
          <x v="235"/>
          <x v="1"/>
        </s>
        <s v="[Chart of accounts].[Account type and number].[Main account].&amp;[CoR]&amp;[5637144752]" c="34942" cp="5">
          <x v="7"/>
          <x/>
          <x v="7"/>
          <x v="236"/>
          <x v="1"/>
        </s>
        <s v="[Chart of accounts].[Account type and number].[Main account].&amp;[CoR]&amp;[5637144753]" c="35310" cp="5">
          <x v="9"/>
          <x/>
          <x v="9"/>
          <x v="237"/>
          <x v="1"/>
        </s>
        <s v="[Chart of accounts].[Account type and number].[Main account].&amp;[CoR]&amp;[5637144755]" c="35400" cp="5">
          <x v="9"/>
          <x/>
          <x v="9"/>
          <x v="238"/>
          <x v="1"/>
        </s>
        <s v="[Chart of accounts].[Account type and number].[Main account].&amp;[CoR]&amp;[5637144758]" c="35520" cp="5">
          <x v="9"/>
          <x/>
          <x v="9"/>
          <x v="239"/>
          <x v="1"/>
        </s>
        <s v="[Chart of accounts].[Account type and number].[Main account].&amp;[CoR]&amp;[5637144759]" c="35580" cp="5">
          <x v="9"/>
          <x/>
          <x v="9"/>
          <x v="240"/>
          <x v="1"/>
        </s>
        <s v="[Chart of accounts].[Account type and number].[Main account].&amp;[CoR]&amp;[5637144760]" c="35690" cp="5">
          <x v="9"/>
          <x/>
          <x v="9"/>
          <x v="241"/>
          <x v="1"/>
        </s>
        <s v="[Chart of accounts].[Account type and number].[Main account].&amp;[CoR]&amp;[5637144761]" c="35730" cp="5">
          <x v="9"/>
          <x/>
          <x v="9"/>
          <x v="242"/>
          <x v="1"/>
        </s>
        <s v="[Chart of accounts].[Account type and number].[Main account].&amp;[CoR]&amp;[5637144764]" c="35734" cp="5">
          <x v="9"/>
          <x/>
          <x v="9"/>
          <x v="243"/>
          <x v="1"/>
        </s>
        <s v="[Chart of accounts].[Account type and number].[Main account].&amp;[CoR]&amp;[5637144765]" c="35750" cp="5">
          <x v="9"/>
          <x/>
          <x v="9"/>
          <x v="244"/>
          <x v="1"/>
        </s>
        <s v="[Chart of accounts].[Account type and number].[Main account].&amp;[CoR]&amp;[5637144766]" c="35990" cp="5">
          <x v="9"/>
          <x/>
          <x v="9"/>
          <x v="245"/>
          <x v="1"/>
        </s>
        <s v="[Chart of accounts].[Account type and number].[Main account].&amp;[CoR]&amp;[5637144767]" c="35991" cp="5">
          <x v="9"/>
          <x/>
          <x v="9"/>
          <x v="246"/>
          <x v="1"/>
        </s>
        <s v="[Chart of accounts].[Account type and number].[Main account].&amp;[CoR]&amp;[5637144771]" c="36111" cp="5">
          <x v="10"/>
          <x/>
          <x v="10"/>
          <x v="247"/>
          <x v="1"/>
        </s>
        <s v="[Chart of accounts].[Account type and number].[Main account].&amp;[CoR]&amp;[5637144773]" c="36130" cp="5">
          <x v="10"/>
          <x/>
          <x v="10"/>
          <x v="248"/>
          <x v="1"/>
        </s>
        <s v="[Chart of accounts].[Account type and number].[Main account].&amp;[CoR]&amp;[5637144775]" c="36140" cp="5">
          <x v="11"/>
          <x/>
          <x v="11"/>
          <x v="249"/>
          <x v="1"/>
        </s>
        <s v="[Chart of accounts].[Account type and number].[Main account].&amp;[CoR]&amp;[5637144777]" c="36151" cp="5">
          <x v="11"/>
          <x/>
          <x v="11"/>
          <x v="250"/>
          <x v="1"/>
        </s>
        <s v="[Chart of accounts].[Account type and number].[Main account].&amp;[CoR]&amp;[5637144778]" c="36155" cp="5">
          <x v="11"/>
          <x/>
          <x v="11"/>
          <x v="251"/>
          <x v="1"/>
        </s>
        <s v="[Chart of accounts].[Account type and number].[Main account].&amp;[CoR]&amp;[5637144781]" c="36240" cp="5">
          <x v="11"/>
          <x/>
          <x v="11"/>
          <x v="252"/>
          <x v="1"/>
        </s>
        <s v="[Chart of accounts].[Account type and number].[Main account].&amp;[CoR]&amp;[5637144782]" c="36250" cp="5">
          <x v="11"/>
          <x/>
          <x v="11"/>
          <x v="253"/>
          <x v="1"/>
        </s>
        <s v="[Chart of accounts].[Account type and number].[Main account].&amp;[CoR]&amp;[5637144783]" c="36251" cp="5">
          <x v="11"/>
          <x/>
          <x v="11"/>
          <x v="254"/>
          <x v="1"/>
        </s>
        <s v="[Chart of accounts].[Account type and number].[Main account].&amp;[CoR]&amp;[5637144784]" c="36260" cp="5">
          <x v="11"/>
          <x/>
          <x v="11"/>
          <x v="255"/>
          <x v="1"/>
        </s>
        <s v="[Chart of accounts].[Account type and number].[Main account].&amp;[CoR]&amp;[5637144785]" c="36262" cp="5">
          <x v="11"/>
          <x/>
          <x v="11"/>
          <x v="256"/>
          <x v="1"/>
        </s>
        <s v="[Chart of accounts].[Account type and number].[Main account].&amp;[CoR]&amp;[5637144788]" c="36522" cp="5">
          <x v="8"/>
          <x/>
          <x v="8"/>
          <x v="257"/>
          <x v="1"/>
        </s>
        <s v="[Chart of accounts].[Account type and number].[Main account].&amp;[CoR]&amp;[5637144789]" c="36581" cp="5">
          <x v="12"/>
          <x/>
          <x v="12"/>
          <x v="258"/>
          <x v="1"/>
        </s>
        <s v="[Chart of accounts].[Account type and number].[Main account].&amp;[CoR]&amp;[5637144791]" c="36583" cp="5">
          <x v="12"/>
          <x/>
          <x v="12"/>
          <x v="259"/>
          <x v="1"/>
        </s>
        <s v="[Chart of accounts].[Account type and number].[Main account].&amp;[CoR]&amp;[5637144792]" c="36584" cp="5">
          <x v="12"/>
          <x/>
          <x v="12"/>
          <x v="260"/>
          <x v="1"/>
        </s>
        <s v="[Chart of accounts].[Account type and number].[Main account].&amp;[CoR]&amp;[5637144793]" c="36585" cp="5">
          <x v="12"/>
          <x/>
          <x v="12"/>
          <x v="261"/>
          <x v="1"/>
        </s>
        <s v="[Chart of accounts].[Account type and number].[Main account].&amp;[CoR]&amp;[5637144794]" c="36586" cp="5">
          <x v="12"/>
          <x/>
          <x v="12"/>
          <x v="262"/>
          <x v="1"/>
        </s>
        <s v="[Chart of accounts].[Account type and number].[Main account].&amp;[CoR]&amp;[5637144795]" c="36590" cp="5">
          <x v="7"/>
          <x/>
          <x v="7"/>
          <x v="263"/>
          <x v="1"/>
        </s>
        <s v="[Chart of accounts].[Account type and number].[Main account].&amp;[CoR]&amp;[5637145830]" c="36593" cp="5">
          <x v="7"/>
          <x/>
          <x v="7"/>
          <x v="264"/>
          <x v="1"/>
        </s>
        <s v="[Chart of accounts].[Account type and number].[Main account].&amp;[CoR]&amp;[5637144798]" c="36650" cp="5">
          <x v="12"/>
          <x/>
          <x v="12"/>
          <x v="111"/>
          <x v="1"/>
        </s>
        <s v="[Chart of accounts].[Account type and number].[Main account].&amp;[CoR]&amp;[5637144799]" c="36690" cp="5">
          <x v="4"/>
          <x/>
          <x v="4"/>
          <x v="265"/>
          <x v="1"/>
        </s>
        <s v="[Chart of accounts].[Account type and number].[Main account].&amp;[CoR]&amp;[5637144800]" c="36700" cp="5">
          <x v="4"/>
          <x/>
          <x v="4"/>
          <x v="266"/>
          <x v="1"/>
        </s>
        <s v="[Chart of accounts].[Account type and number].[Main account].&amp;[CoR]&amp;[5637144801]" c="36710" cp="5">
          <x v="4"/>
          <x/>
          <x v="4"/>
          <x v="267"/>
          <x v="1"/>
        </s>
        <s v="[Chart of accounts].[Account type and number].[Main account].&amp;[CoR]&amp;[5637144802]" c="36711" cp="5">
          <x v="4"/>
          <x/>
          <x v="4"/>
          <x v="268"/>
          <x v="1"/>
        </s>
        <s v="[Chart of accounts].[Account type and number].[Main account].&amp;[CoR]&amp;[5637144803]" c="36712" cp="5">
          <x v="4"/>
          <x/>
          <x v="4"/>
          <x v="269"/>
          <x v="1"/>
        </s>
        <s v="[Chart of accounts].[Account type and number].[Main account].&amp;[CoR]&amp;[5637144804]" c="36719" cp="5">
          <x v="11"/>
          <x/>
          <x v="11"/>
          <x v="270"/>
          <x v="1"/>
        </s>
        <s v="[Chart of accounts].[Account type and number].[Main account].&amp;[CoR]&amp;[5637144806]" c="36910" cp="5">
          <x v="11"/>
          <x/>
          <x v="11"/>
          <x v="271"/>
          <x v="1"/>
        </s>
        <s v="[Chart of accounts].[Account type and number].[Main account].&amp;[CoR]&amp;[5637144807]" c="36920" cp="5">
          <x v="11"/>
          <x/>
          <x v="11"/>
          <x v="272"/>
          <x v="1"/>
        </s>
        <s v="[Chart of accounts].[Account type and number].[Main account].&amp;[CoR]&amp;[5637144809]" c="36972" cp="5">
          <x v="11"/>
          <x/>
          <x v="11"/>
          <x v="273"/>
          <x v="1"/>
        </s>
        <s v="[Chart of accounts].[Account type and number].[Main account].&amp;[CoR]&amp;[5637144810]" c="36973" cp="5">
          <x v="11"/>
          <x/>
          <x v="11"/>
          <x v="274"/>
          <x v="1"/>
        </s>
        <s v="[Chart of accounts].[Account type and number].[Main account].&amp;[CoR]&amp;[5637144811]" c="36981" cp="5">
          <x v="11"/>
          <x/>
          <x v="11"/>
          <x v="275"/>
          <x v="1"/>
        </s>
        <s v="[Chart of accounts].[Account type and number].[Main account].&amp;[CoR]&amp;[5637144812]" c="36990" cp="5">
          <x v="11"/>
          <x/>
          <x v="11"/>
          <x v="276"/>
          <x v="1"/>
        </s>
        <s v="[Chart of accounts].[Account type and number].[Main account].&amp;[CoR]&amp;[5637144813]" c="37200" cp="5">
          <x v="13"/>
          <x/>
          <x v="13"/>
          <x v="277"/>
          <x v="1"/>
        </s>
        <s v="[Chart of accounts].[Account type and number].[Main account].&amp;[CoR]&amp;[5637144814]" c="37400" cp="5">
          <x v="13"/>
          <x/>
          <x v="13"/>
          <x v="278"/>
          <x v="1"/>
        </s>
        <s v="[Chart of accounts].[Account type and number].[Main account].&amp;[CoR]&amp;[5637144816]" c="37910" cp="5">
          <x v="13"/>
          <x/>
          <x v="13"/>
          <x v="279"/>
          <x v="1"/>
        </s>
        <s v="[Chart of accounts].[Account type and number].[Main account].&amp;[CoR]&amp;[5637144817]" c="37911" cp="5">
          <x v="13"/>
          <x/>
          <x v="13"/>
          <x v="279"/>
          <x v="1"/>
        </s>
        <s v="[Chart of accounts].[Account type and number].[Main account].&amp;[CoR]&amp;[5637144819]" c="37914" cp="5">
          <x v="13"/>
          <x/>
          <x v="13"/>
          <x v="280"/>
          <x v="1"/>
        </s>
        <s v="[Chart of accounts].[Account type and number].[Main account].&amp;[CoR]&amp;[5637144820]" c="37915" cp="5">
          <x v="13"/>
          <x/>
          <x v="13"/>
          <x v="281"/>
          <x v="1"/>
        </s>
        <s v="[Chart of accounts].[Account type and number].[Main account].&amp;[CoR]&amp;[5637144833]" c="39110" cp="5">
          <x v="14"/>
          <x/>
          <x v="14"/>
          <x v="282"/>
          <x v="1"/>
        </s>
        <s v="[Chart of accounts].[Account type and number].[Main account].&amp;[CoR]&amp;[5637144836]" c="39180" cp="5">
          <x v="14"/>
          <x/>
          <x v="14"/>
          <x v="283"/>
          <x v="1"/>
        </s>
        <s v="[Chart of accounts].[Account type and number].[Main account].&amp;[CoR]&amp;[5637144837]" c="39200" cp="5">
          <x v="14"/>
          <x/>
          <x v="14"/>
          <x v="284"/>
          <x v="1"/>
        </s>
        <s v="[Chart of accounts].[Account type and number].[Main account].&amp;[CoR]&amp;[5637144838]" c="39300" cp="5">
          <x v="14"/>
          <x/>
          <x v="14"/>
          <x v="285"/>
          <x v="1"/>
        </s>
        <s v="[Chart of accounts].[Account type and number].[Main account].&amp;[CoR]&amp;[5637144840]" c="39510" cp="5">
          <x v="11"/>
          <x/>
          <x v="11"/>
          <x v="286"/>
          <x v="1"/>
        </s>
        <s v="[Chart of accounts].[Account type and number].[Main account].&amp;[CoR]&amp;[5637144841]" c="39520" cp="5">
          <x v="11"/>
          <x/>
          <x v="11"/>
          <x v="287"/>
          <x v="1"/>
        </s>
        <s v="[Chart of accounts].[Account type and number].[Main account].&amp;[CoR]&amp;[5637144843]" c="39540" cp="5">
          <x v="11"/>
          <x/>
          <x v="11"/>
          <x v="288"/>
          <x v="1"/>
        </s>
        <s v="[Chart of accounts].[Account type and number].[Main account].&amp;[CoR]&amp;[5637144844]" c="39700" cp="5">
          <x v="15"/>
          <x/>
          <x v="15"/>
          <x v="289"/>
          <x v="1"/>
        </s>
        <s v="[Chart of accounts].[Account type and number].[Main account].&amp;[CoR]&amp;[5637144845]" c="39800" cp="5">
          <x v="11"/>
          <x/>
          <x v="11"/>
          <x v="277"/>
          <x v="1"/>
        </s>
      </sharedItems>
      <mpMap v="3"/>
      <mpMap v="4"/>
      <mpMap v="5"/>
      <mpMap v="6"/>
      <mpMap v="7"/>
    </cacheField>
    <cacheField name="[Chart of accounts].[Account type and number].[Main account name]" caption="Main account name" numFmtId="0" hierarchy="157" level="3">
      <sharedItems containsSemiMixedTypes="0" containsString="0"/>
    </cacheField>
    <cacheField name="[Chart of accounts].[Account type and number].[Main account].[Category description]" caption="Category description" propertyName="Category description" numFmtId="0" hierarchy="157" level="2" memberPropertyField="1">
      <sharedItems count="16">
        <s v=""/>
        <s v="Salaries, O/T, supplemental expense"/>
        <s v="Employee benefit expenses"/>
        <s v="Tax Revenue"/>
        <s v="Contributions"/>
        <s v="Intergovernmental Revenue"/>
        <s v="Grant Revenue"/>
        <s v="Charges for Service"/>
        <s v="Charges for Replacement"/>
        <s v="Fines &amp; Forfeitures"/>
        <s v="Investment Income"/>
        <s v="Miscellaneous Income"/>
        <s v="Charges for Insurance"/>
        <s v="Proprietary Gains &amp; Other Income"/>
        <s v="Proceeds of Long Term Debt"/>
        <s v="Transfers In"/>
      </sharedItems>
    </cacheField>
    <cacheField name="[Chart of accounts].[Account type and number].[Main account].[IsNotApplicable]" caption="IsNotApplicable" propertyName="IsNotApplicable" numFmtId="0" hierarchy="157" level="2" memberPropertyField="1">
      <sharedItems count="1">
        <s v="false"/>
      </sharedItems>
    </cacheField>
    <cacheField name="[Chart of accounts].[Account type and number].[Main account].[Main account category]" caption="Main account category" propertyName="Main account category" numFmtId="0" hierarchy="157" level="2" memberPropertyField="1">
      <sharedItems count="16">
        <s v=""/>
        <s v="Salaries"/>
        <s v="Benefits"/>
        <s v="TaxRevenue"/>
        <s v="Contribution"/>
        <s v="InterGovRev"/>
        <s v="InterGovRev-Grants"/>
        <s v="SALES"/>
        <s v="Charge4Replace"/>
        <s v="FinesFort"/>
        <s v="InvestIncom"/>
        <s v="MiscInc"/>
        <s v="Charge4Ins"/>
        <s v="ProprietaryFundIn"/>
        <s v="ProceedsLTDebt"/>
        <s v="Transfers"/>
      </sharedItems>
    </cacheField>
    <cacheField name="[Chart of accounts].[Account type and number].[Main account].[Main account name]" caption="Main account name" propertyName="Main account name" numFmtId="0" hierarchy="157" level="2" memberPropertyField="1">
      <sharedItems count="290">
        <s v="Ending Fund Balance"/>
        <s v="Use Tax Control"/>
        <s v="Depreciation"/>
        <s v="Amortization"/>
        <s v="Regular Salaries"/>
        <s v="Salary Reimbursement"/>
        <s v="Overtime Salaries"/>
        <s v="Supplemental Salaries"/>
        <s v="Physical Fitness"/>
        <s v="Other Comp Auto Allowance"/>
        <s v="Other Comp Tuition"/>
        <s v="Medical Waiver"/>
        <s v="Meal/Phone/Tool/Mileage Allowance"/>
        <s v="Clothing Allowance"/>
        <s v="Relocation"/>
        <s v="Medical Benefits"/>
        <s v="Benefit Reimbursement"/>
        <s v="Mebt"/>
        <s v="PERS 1 And 2"/>
        <s v="LEOFF"/>
        <s v="Pers 3"/>
        <s v="PSERS"/>
        <s v="Medicare"/>
        <s v="Uniforms"/>
        <s v="Other Insurance"/>
        <s v="Leoff Benefits"/>
        <s v="Long Term Care"/>
        <s v="Uniform Cleaning"/>
        <s v="Bunker Gear"/>
        <s v="Pension Payments"/>
        <s v="Office Supplies"/>
        <s v="Fuel"/>
        <s v="Water Purchased"/>
        <s v="Water Purchased CWA"/>
        <s v="RCFC to CWA"/>
        <s v="Supplies for resale-no 400 funds"/>
        <s v="Small Tools &lt;$5K (no fund 027)"/>
        <s v="Software&lt;$5K (no fund 027)"/>
        <s v="Small Tools &lt;$5K (only fund 027)"/>
        <s v="Software&lt;$5K (only fund 027)"/>
        <s v="Small Tools $5,000&lt;&gt;$10,000"/>
        <s v="Software $5,000&lt;&gt;$10,000"/>
        <s v="Small Tools &lt; $5K (only fund 122)"/>
        <s v="Operating Supplies"/>
        <s v="Supplies - Fire"/>
        <s v="Car Ops-fire Suppression"/>
        <s v="Mac Ops-Fire Suppression"/>
        <s v="R&amp;M Supplies"/>
        <s v="Inventory"/>
        <s v="Other Services/Charges"/>
        <s v="Cash Discounts - Vendors"/>
        <s v="Professional Service"/>
        <s v="Legal"/>
        <s v="Broker Fee- Health"/>
        <s v="Legal - litigation"/>
        <s v="Labor Negotiations"/>
        <s v="Medical ALS"/>
        <s v="Pers Matter/Grievances"/>
        <s v="Communications"/>
        <s v="Phones"/>
        <s v="Wireless"/>
        <s v="CC fees - non utility"/>
        <s v="Travel"/>
        <s v="Advertising"/>
        <s v="Advertising-Legal Notices"/>
        <s v="Rent"/>
        <s v="Insurance"/>
        <s v="Utilities"/>
        <s v="Water/Wastewater"/>
        <s v="Electric"/>
        <s v="Gas"/>
        <s v="Garbage"/>
        <s v="Stormwater"/>
        <s v="Cont Waste"/>
        <s v="Out R&amp;M"/>
        <s v="PC Maint-support svcs"/>
        <s v="Miscellaneous"/>
        <s v="Tuition"/>
        <s v="Council Contingency"/>
        <s v="Budget Reduction"/>
        <s v="Intergovernmental Professional Services"/>
        <s v="Intergovernmental"/>
        <s v="Ext Tax"/>
        <s v="Interfund Taxes and Operating Assessments"/>
        <s v="DO NOT USE-PY ISSUE"/>
        <s v="Operating Transfers"/>
        <s v="Op Transfer Out Depr."/>
        <s v="Op Transfer Depr Sewer"/>
        <s v="Land"/>
        <s v="Buildings"/>
        <s v="Improvements"/>
        <s v="Machinery &amp; Equipment"/>
        <s v="Capital Software"/>
        <s v="GO Bonds Principal"/>
        <s v="Spec Principal"/>
        <s v="Loan Principal"/>
        <s v="Interest"/>
        <s v="Long Term Debt Interest"/>
        <s v="Debt Issue"/>
        <s v="Other Debt"/>
        <s v="Interfund Overhead"/>
        <s v="I/F Tech"/>
        <s v="I/F GIS"/>
        <s v="I/F Novelty Hill Expense"/>
        <s v="I/F Novelty Hill Salary &amp; Benefits"/>
        <s v="City Hall Rent"/>
        <s v="City Hall Fees"/>
        <s v="City Hall W\WW"/>
        <s v="City Hall W\WW to Novelty Hill"/>
        <s v="City Hall SWM"/>
        <s v="City Hall SWM to Novelty Hill"/>
        <s v="Interfund Insurance"/>
        <s v="Interfund Medical"/>
        <s v="Interfund Workers Comp"/>
        <s v="Fleet Maintenance"/>
        <s v="Fleet Maintenance Insurance"/>
        <s v="Fleet Main Repair"/>
        <s v="Fleet Main Reimburse"/>
        <s v="Beginning Fund Balance"/>
        <s v="Real And Personal Property Taxes"/>
        <s v="Forest Excise Tax"/>
        <s v="Retail Taxes and Use Taxes"/>
        <s v="Local Retail Sales and Use Tax"/>
        <s v="Hotel/Motel Tax"/>
        <s v="Natural Gas Use Tax"/>
        <s v="Criminal Justice Sales &amp; Use Tax"/>
        <s v="Business and Occupation Taxes"/>
        <s v="Admissions Tax"/>
        <s v="Utility Tax - Electric"/>
        <s v="Utility Tax - Gas"/>
        <s v="Utility Tax - Garbage/Solid Waste"/>
        <s v="Utility Tax - Telephone"/>
        <s v="Utility Tax - Water"/>
        <s v="Leasehold Excise Tax"/>
        <s v="Real Estate Excise Tax (REET)"/>
        <s v="REET 1 - First Quarter Percent"/>
        <s v="REET 2 - Second Quarter Percent"/>
        <s v="Punch Boards And Pull Tabs"/>
        <s v="Amusement Games"/>
        <s v="Fire Code Permit Fee"/>
        <s v="Tow Truck Operator"/>
        <s v="Occupation Registration"/>
        <s v="Miscellaneous Business Licenses"/>
        <s v="Adult Entertainment"/>
        <s v="Carnival License"/>
        <s v="Penalties On Business Licenses"/>
        <s v="Other Business Licenses And Permits"/>
        <s v="Franchise Fees"/>
        <s v="Pawnbroker"/>
        <s v="Buildings, Structure And Equipment"/>
        <s v="Commercial Bldg Permit"/>
        <s v="Residential Bldg Permit"/>
        <s v="Plumbing Permit"/>
        <s v="Electrical Permit"/>
        <s v="Heating Permit"/>
        <s v="Street and Curb Permits"/>
        <s v="Special Event Permit"/>
        <s v="Zone Parking Permits"/>
        <s v="Gun Permit"/>
        <s v="Side Sewer Permit"/>
        <s v="Direct Federal Grants"/>
        <s v="COBRA Payroll Tax Credit"/>
        <s v="Indirect Federal Grants"/>
        <s v="State Grants"/>
        <s v="State Entitlements-Vehicle, REET, Sales Tax Mitigation"/>
        <s v="State Entitlements-Criminal Justice"/>
        <s v="Interlocal Grants, Entitlements, Impact Payments"/>
        <s v="King County Interlocal Grant-Public Health"/>
        <s v="King County Interlocal Grant"/>
        <s v="Intergovernmental Service Revenues"/>
        <s v="Intergovernmental Revenue-King County"/>
        <s v="Law Enforcement Services"/>
        <s v="Fire Control Services"/>
        <s v="Detention And/Or Correction"/>
        <s v="I/G Revenue - Inspections"/>
        <s v="Emergency Services"/>
        <s v="Communications, Alarms And Dispatch Services"/>
        <s v="Environmental And Conservation Services"/>
        <s v="Lake Washington School District SRO fees"/>
        <s v="Park Facilities"/>
        <s v="ARRA Direct Federal"/>
        <s v="ARRA Indirect Federal"/>
        <s v="General Government"/>
        <s v="Admin Fee-LWSD Impact Fee Collection Fee"/>
        <s v="Sales of Maps/Publications"/>
        <s v="Sales Of Taxable  Merchandise"/>
        <s v="Sales Of Nontaxable  Merchandise"/>
        <s v="Property Management Services"/>
        <s v="Legal Services"/>
        <s v="Public Safety"/>
        <s v="Police OT"/>
        <s v="Police Flagging"/>
        <s v="Fire Public Events Service"/>
        <s v="Aid Car Standby"/>
        <s v="First Aid Course Instruction"/>
        <s v="Protective Inspection Fees"/>
        <s v="Construction Inspection Fees"/>
        <s v="Emergency Service Fees"/>
        <s v="General Government-Public Events"/>
        <s v="False Alarms Fees"/>
        <s v="Utilities And Environment"/>
        <s v="Tree Replacement"/>
        <s v="Stormwater Management"/>
        <s v="Asbuilt Deposit Forfeitures"/>
        <s v="Engineering Sewer Inspection"/>
        <s v="Engineering Fee-Reimbursement Agreements"/>
        <s v="Inspection Fees OT"/>
        <s v="Engineering Review Fees"/>
        <s v="Water Sales"/>
        <s v="Water-Admin Fees"/>
        <s v="Water Wheeling"/>
        <s v="Sewer Service"/>
        <s v="Sewer-Admin Fees"/>
        <s v="Sewer-Joint Use"/>
        <s v="DRS Sewer"/>
        <s v="Sewer-Misc"/>
        <s v="Recycle Contract Fees"/>
        <s v="Storm Drainage"/>
        <s v="Street Lights-Rose Hill"/>
        <s v="Road Street Maintenance And Repair Charges"/>
        <s v="Traffic Modeling Fees"/>
        <s v="Other Transportation Fees"/>
        <s v="Planning Fees"/>
        <s v="Plan Review Fire"/>
        <s v="Impact Fee Revenue"/>
        <s v="Park User Fees"/>
        <s v="Field Surcharge"/>
        <s v="Field Lighting Fees"/>
        <s v="Ticket Sales"/>
        <s v="Old Firehouse Teen Center Sales"/>
        <s v="Recreation Class Fees"/>
        <s v="Other Fees"/>
        <s v="Parade Fees"/>
        <s v="Fleet-Equipment Repair"/>
        <s v="Utility Overhead"/>
        <s v="Overhead Costs-Non Utility"/>
        <s v="Road Maintenance Services"/>
        <s v="New Civil Traffic Infractions"/>
        <s v="New Parking Penalties"/>
        <s v="DUI Fines"/>
        <s v="Other Criminal Traffic Misdemeanor Fines"/>
        <s v="Other Criminal Non-Traffic  Fines"/>
        <s v="District Court Cost Recoupments"/>
        <s v="Law Enforcement Recoupment"/>
        <s v="Criminal Confiscation"/>
        <s v="Code Violations"/>
        <s v="Fire Code Fines"/>
        <s v="Investment Interest"/>
        <s v="Gains (Losses) on Investments"/>
        <s v="Tax Interest"/>
        <s v="Special Assesment Penalties"/>
        <s v="Special Assesment Interest"/>
        <s v="Space/Facilities Leases (Short - Term)"/>
        <s v="Space/Facilities Leases (Long - Term)"/>
        <s v="Telecom Leases"/>
        <s v="Rent Park Houses"/>
        <s v="Rental Income"/>
        <s v="Fleet-Replacement Reserve"/>
        <s v="Interfund Insurance Premiums-General Fund"/>
        <s v="Interfund Insurance Premiums-W/WW Fund"/>
        <s v="Interfund Insurance Premiums-Stormwater Fund"/>
        <s v="Interfund Insurance Premiums-Fleet Fund"/>
        <s v="Interfund Insurance Premiums-ALS"/>
        <s v="Interfund Info Tech"/>
        <s v="Interfund Equipment W/WW Special Project"/>
        <s v="Wellness Contribution"/>
        <s v="Contributions And Donations From Private Sources"/>
        <s v="Private Contributions"/>
        <s v="Gifts, Pledges, Grants And Bequests From Private Sources"/>
        <s v="Planning And Development Contributors"/>
        <s v="Other"/>
        <s v="Sale Of Scrap And Junk"/>
        <s v="Unclaimed Money &amp; Proceeds From Sales Of Unclaimed Property"/>
        <s v="Mandatory Contributions From Employees"/>
        <s v="COBRA Premiums"/>
        <s v="Cashier's Overages Or Shortages"/>
        <s v="Miscellaneous Revenue"/>
        <s v="Insurance Recoveries"/>
        <s v="Gains/Losses"/>
        <s v="Capital Contributions"/>
        <s v="Water Stub Fees"/>
        <s v="Sewer Stub Fees"/>
        <s v="General Obligation Bond Proceeds"/>
        <s v="Intergovernmental Loan Proceeds"/>
        <s v="Premiums On Bonds Sold"/>
        <s v="Proceeds Of Refunding Long - Term Debt"/>
        <s v="Proceeds From Sales Of Capital Assets"/>
        <s v="Comp For Loss/Impairment Of Capital Assets-Insur Recoveries"/>
        <s v="Gain/(Loss)-Disposition Of Cap Assets-Proprietary Funds Only"/>
        <s v="Transfers - In"/>
      </sharedItems>
    </cacheField>
    <cacheField name="[Chart of accounts].[Account type and number].[Main account].[Main account type]" caption="Main account type" propertyName="Main account type" numFmtId="0" hierarchy="157" level="2" memberPropertyField="1">
      <sharedItems count="2">
        <s v="Expense"/>
        <s v="Revenue"/>
      </sharedItems>
    </cacheField>
    <cacheField name="[OLAPFUND].[NameAttribute].[NameAttribute]" caption="NameAttribute" numFmtId="0" hierarchy="534" level="1">
      <sharedItems containsSemiMixedTypes="0" containsString="0"/>
    </cacheField>
    <cacheField name="[Transaction date - fiscal calendar].[Year].[Year]" caption="Year" numFmtId="0" hierarchy="607" level="1">
      <sharedItems count="3">
        <s v="[Transaction date - fiscal calendar].[Year].&amp;[CoR]&amp;[2011]" c="2011"/>
        <s v="[Transaction date - fiscal calendar].[Year].&amp;[CoR]&amp;[2012]" c="2012"/>
        <s v="[Transaction date - fiscal calendar].[Year].&amp;[CoR]&amp;[2013]" c="2013"/>
      </sharedItems>
    </cacheField>
    <cacheField name="[Chart of accounts].[Main account name].[Main account name]" caption="Main account name" numFmtId="0" hierarchy="163" level="1">
      <sharedItems count="290">
        <s v="[Chart of accounts].[Main account name].&amp;[CoR]&amp;[Admin Fee-LWSD Impact Fee Collection Fee]" c="Admin Fee-LWSD Impact Fee Collection Fee"/>
        <s v="[Chart of accounts].[Main account name].&amp;[CoR]&amp;[Admissions Tax]" c="Admissions Tax"/>
        <s v="[Chart of accounts].[Main account name].&amp;[CoR]&amp;[Adult Entertainment]" c="Adult Entertainment"/>
        <s v="[Chart of accounts].[Main account name].&amp;[CoR]&amp;[Advertising]" c="Advertising"/>
        <s v="[Chart of accounts].[Main account name].&amp;[CoR]&amp;[Advertising-Legal Notices]" c="Advertising-Legal Notices"/>
        <s v="[Chart of accounts].[Main account name].&amp;[CoR]&amp;[Aid Car Standby]" c="Aid Car Standby"/>
        <s v="[Chart of accounts].[Main account name].&amp;[CoR]&amp;[Amortization]" c="Amortization"/>
        <s v="[Chart of accounts].[Main account name].&amp;[CoR]&amp;[Amusement Games]" c="Amusement Games"/>
        <s v="[Chart of accounts].[Main account name].&amp;[CoR]&amp;[ARRA Direct Federal]" c="ARRA Direct Federal"/>
        <s v="[Chart of accounts].[Main account name].&amp;[CoR]&amp;[ARRA Indirect Federal]" c="ARRA Indirect Federal"/>
        <s v="[Chart of accounts].[Main account name].&amp;[CoR]&amp;[Asbuilt Deposit Forfeitures]" c="Asbuilt Deposit Forfeitures"/>
        <s v="[Chart of accounts].[Main account name].&amp;[CoR]&amp;[Beginning Fund Balance]" c="Beginning Fund Balance"/>
        <s v="[Chart of accounts].[Main account name].&amp;[CoR]&amp;[Benefit Reimbursement]" c="Benefit Reimbursement"/>
        <s v="[Chart of accounts].[Main account name].&amp;[CoR]&amp;[Broker Fee- Health]" c="Broker Fee- Health"/>
        <s v="[Chart of accounts].[Main account name].&amp;[CoR]&amp;[Budget Reduction]" c="Budget Reduction"/>
        <s v="[Chart of accounts].[Main account name].&amp;[CoR]&amp;[Buildings]" c="Buildings"/>
        <s v="[Chart of accounts].[Main account name].&amp;[CoR]&amp;[Buildings, Structure And Equipment]" c="Buildings, Structure And Equipment"/>
        <s v="[Chart of accounts].[Main account name].&amp;[CoR]&amp;[Bunker Gear]" c="Bunker Gear"/>
        <s v="[Chart of accounts].[Main account name].&amp;[CoR]&amp;[Business and Occupation Taxes]" c="Business and Occupation Taxes"/>
        <s v="[Chart of accounts].[Main account name].&amp;[CoR]&amp;[Capital Contributions]" c="Capital Contributions"/>
        <s v="[Chart of accounts].[Main account name].&amp;[CoR]&amp;[Capital Software]" c="Capital Software"/>
        <s v="[Chart of accounts].[Main account name].&amp;[CoR]&amp;[Car Ops-fire Suppression]" c="Car Ops-fire Suppression"/>
        <s v="[Chart of accounts].[Main account name].&amp;[CoR]&amp;[Carnival License]" c="Carnival License"/>
        <s v="[Chart of accounts].[Main account name].&amp;[CoR]&amp;[Cash Discounts - Vendors]" c="Cash Discounts - Vendors"/>
        <s v="[Chart of accounts].[Main account name].&amp;[CoR]&amp;[Cashier's Overages Or Shortages]" c="Cashier's Overages Or Shortages"/>
        <s v="[Chart of accounts].[Main account name].&amp;[CoR]&amp;[CC fees - non utility]" c="CC fees - non utility"/>
        <s v="[Chart of accounts].[Main account name].&amp;[CoR]&amp;[City Hall Fees]" c="City Hall Fees"/>
        <s v="[Chart of accounts].[Main account name].&amp;[CoR]&amp;[City Hall Rent]" c="City Hall Rent"/>
        <s v="[Chart of accounts].[Main account name].&amp;[CoR]&amp;[City Hall SWM]" c="City Hall SWM"/>
        <s v="[Chart of accounts].[Main account name].&amp;[CoR]&amp;[City Hall SWM to Novelty Hill]" c="City Hall SWM to Novelty Hill"/>
        <s v="[Chart of accounts].[Main account name].&amp;[CoR]&amp;[City Hall W\WW]" c="City Hall W\WW"/>
        <s v="[Chart of accounts].[Main account name].&amp;[CoR]&amp;[City Hall W\WW to Novelty Hill]" c="City Hall W\WW to Novelty Hill"/>
        <s v="[Chart of accounts].[Main account name].&amp;[CoR]&amp;[Clothing Allowance]" c="Clothing Allowance"/>
        <s v="[Chart of accounts].[Main account name].&amp;[CoR]&amp;[COBRA Payroll Tax Credit]" c="COBRA Payroll Tax Credit"/>
        <s v="[Chart of accounts].[Main account name].&amp;[CoR]&amp;[COBRA Premiums]" c="COBRA Premiums"/>
        <s v="[Chart of accounts].[Main account name].&amp;[CoR]&amp;[Code Violations]" c="Code Violations"/>
        <s v="[Chart of accounts].[Main account name].&amp;[CoR]&amp;[Commercial Bldg Permit]" c="Commercial Bldg Permit"/>
        <s v="[Chart of accounts].[Main account name].&amp;[CoR]&amp;[Communications]" c="Communications"/>
        <s v="[Chart of accounts].[Main account name].&amp;[CoR]&amp;[Communications, Alarms And Dispatch Services]" c="Communications, Alarms And Dispatch Services"/>
        <s v="[Chart of accounts].[Main account name].&amp;[CoR]&amp;[Comp For Loss/Impairment Of Capital Assets-Insur Recoveries]" c="Comp For Loss/Impairment Of Capital Assets-Insur Recoveries"/>
        <s v="[Chart of accounts].[Main account name].&amp;[CoR]&amp;[Construction Inspection Fees]" c="Construction Inspection Fees"/>
        <s v="[Chart of accounts].[Main account name].&amp;[CoR]&amp;[Cont Waste]" c="Cont Waste"/>
        <s v="[Chart of accounts].[Main account name].&amp;[CoR]&amp;[Contributions And Donations From Private Sources]" c="Contributions And Donations From Private Sources"/>
        <s v="[Chart of accounts].[Main account name].&amp;[CoR]&amp;[Council Contingency]" c="Council Contingency"/>
        <s v="[Chart of accounts].[Main account name].&amp;[CoR]&amp;[Criminal Confiscation]" c="Criminal Confiscation"/>
        <s v="[Chart of accounts].[Main account name].&amp;[CoR]&amp;[Criminal Justice Sales &amp; Use Tax]" c="Criminal Justice Sales &amp; Use Tax"/>
        <s v="[Chart of accounts].[Main account name].&amp;[CoR]&amp;[Debt Issue]" c="Debt Issue"/>
        <s v="[Chart of accounts].[Main account name].&amp;[CoR]&amp;[Depreciation]" c="Depreciation"/>
        <s v="[Chart of accounts].[Main account name].&amp;[CoR]&amp;[Detention And/Or Correction]" c="Detention And/Or Correction"/>
        <s v="[Chart of accounts].[Main account name].&amp;[CoR]&amp;[Direct Federal Grants]" c="Direct Federal Grants"/>
        <s v="[Chart of accounts].[Main account name].&amp;[CoR]&amp;[District Court Cost Recoupments]" c="District Court Cost Recoupments"/>
        <s v="[Chart of accounts].[Main account name].&amp;[CoR]&amp;[DO NOT USE-PY ISSUE]" c="DO NOT USE-PY ISSUE"/>
        <s v="[Chart of accounts].[Main account name].&amp;[CoR]&amp;[DRS Sewer]" c="DRS Sewer"/>
        <s v="[Chart of accounts].[Main account name].&amp;[CoR]&amp;[DUI Fines]" c="DUI Fines"/>
        <s v="[Chart of accounts].[Main account name].&amp;[CoR]&amp;[Electric]" c="Electric"/>
        <s v="[Chart of accounts].[Main account name].&amp;[CoR]&amp;[Electrical Permit]" c="Electrical Permit"/>
        <s v="[Chart of accounts].[Main account name].&amp;[CoR]&amp;[Emergency Service Fees]" c="Emergency Service Fees"/>
        <s v="[Chart of accounts].[Main account name].&amp;[CoR]&amp;[Emergency Services]" c="Emergency Services"/>
        <s v="[Chart of accounts].[Main account name].&amp;[CoR]&amp;[Ending Fund Balance]" c="Ending Fund Balance"/>
        <s v="[Chart of accounts].[Main account name].&amp;[CoR]&amp;[Engineering Fee-Reimbursement Agreements]" c="Engineering Fee-Reimbursement Agreements"/>
        <s v="[Chart of accounts].[Main account name].&amp;[CoR]&amp;[Engineering Review Fees]" c="Engineering Review Fees"/>
        <s v="[Chart of accounts].[Main account name].&amp;[CoR]&amp;[Engineering Sewer Inspection]" c="Engineering Sewer Inspection"/>
        <s v="[Chart of accounts].[Main account name].&amp;[CoR]&amp;[Environmental And Conservation Services]" c="Environmental And Conservation Services"/>
        <s v="[Chart of accounts].[Main account name].&amp;[CoR]&amp;[Ext Tax]" c="Ext Tax"/>
        <s v="[Chart of accounts].[Main account name].&amp;[CoR]&amp;[False Alarms Fees]" c="False Alarms Fees"/>
        <s v="[Chart of accounts].[Main account name].&amp;[CoR]&amp;[Field Lighting Fees]" c="Field Lighting Fees"/>
        <s v="[Chart of accounts].[Main account name].&amp;[CoR]&amp;[Field Surcharge]" c="Field Surcharge"/>
        <s v="[Chart of accounts].[Main account name].&amp;[CoR]&amp;[Fire Code Fines]" c="Fire Code Fines"/>
        <s v="[Chart of accounts].[Main account name].&amp;[CoR]&amp;[Fire Code Permit Fee]" c="Fire Code Permit Fee"/>
        <s v="[Chart of accounts].[Main account name].&amp;[CoR]&amp;[Fire Control Services]" c="Fire Control Services"/>
        <s v="[Chart of accounts].[Main account name].&amp;[CoR]&amp;[Fire Public Events Service]" c="Fire Public Events Service"/>
        <s v="[Chart of accounts].[Main account name].&amp;[CoR]&amp;[First Aid Course Instruction]" c="First Aid Course Instruction"/>
        <s v="[Chart of accounts].[Main account name].&amp;[CoR]&amp;[Fleet Main Reimburse]" c="Fleet Main Reimburse"/>
        <s v="[Chart of accounts].[Main account name].&amp;[CoR]&amp;[Fleet Main Repair]" c="Fleet Main Repair"/>
        <s v="[Chart of accounts].[Main account name].&amp;[CoR]&amp;[Fleet Maintenance]" c="Fleet Maintenance"/>
        <s v="[Chart of accounts].[Main account name].&amp;[CoR]&amp;[Fleet Maintenance Insurance]" c="Fleet Maintenance Insurance"/>
        <s v="[Chart of accounts].[Main account name].&amp;[CoR]&amp;[Fleet-Equipment Repair]" c="Fleet-Equipment Repair"/>
        <s v="[Chart of accounts].[Main account name].&amp;[CoR]&amp;[Fleet-Replacement Reserve]" c="Fleet-Replacement Reserve"/>
        <s v="[Chart of accounts].[Main account name].&amp;[CoR]&amp;[Forest Excise Tax]" c="Forest Excise Tax"/>
        <s v="[Chart of accounts].[Main account name].&amp;[CoR]&amp;[Franchise Fees]" c="Franchise Fees"/>
        <s v="[Chart of accounts].[Main account name].&amp;[CoR]&amp;[Fuel]" c="Fuel"/>
        <s v="[Chart of accounts].[Main account name].&amp;[CoR]&amp;[Gain/(Loss)-Disposition Of Cap Assets-Proprietary Funds Only]" c="Gain/(Loss)-Disposition Of Cap Assets-Proprietary Funds Only"/>
        <s v="[Chart of accounts].[Main account name].&amp;[CoR]&amp;[Gains (Losses) on Investments]" c="Gains (Losses) on Investments"/>
        <s v="[Chart of accounts].[Main account name].&amp;[CoR]&amp;[Gains/Losses]" c="Gains/Losses"/>
        <s v="[Chart of accounts].[Main account name].&amp;[CoR]&amp;[Garbage]" c="Garbage"/>
        <s v="[Chart of accounts].[Main account name].&amp;[CoR]&amp;[Gas]" c="Gas"/>
        <s v="[Chart of accounts].[Main account name].&amp;[CoR]&amp;[General Government]" c="General Government"/>
        <s v="[Chart of accounts].[Main account name].&amp;[CoR]&amp;[General Government-Public Events]" c="General Government-Public Events"/>
        <s v="[Chart of accounts].[Main account name].&amp;[CoR]&amp;[General Obligation Bond Proceeds]" c="General Obligation Bond Proceeds"/>
        <s v="[Chart of accounts].[Main account name].&amp;[CoR]&amp;[Gifts, Pledges, Grants And Bequests From Private Sources]" c="Gifts, Pledges, Grants And Bequests From Private Sources"/>
        <s v="[Chart of accounts].[Main account name].&amp;[CoR]&amp;[GO Bonds Principal]" c="GO Bonds Principal"/>
        <s v="[Chart of accounts].[Main account name].&amp;[CoR]&amp;[Gun Permit]" c="Gun Permit"/>
        <s v="[Chart of accounts].[Main account name].&amp;[CoR]&amp;[Heating Permit]" c="Heating Permit"/>
        <s v="[Chart of accounts].[Main account name].&amp;[CoR]&amp;[Hotel/Motel Tax]" c="Hotel/Motel Tax"/>
        <s v="[Chart of accounts].[Main account name].&amp;[CoR]&amp;[I/F GIS]" c="I/F GIS"/>
        <s v="[Chart of accounts].[Main account name].&amp;[CoR]&amp;[I/F Novelty Hill Expense]" c="I/F Novelty Hill Expense"/>
        <s v="[Chart of accounts].[Main account name].&amp;[CoR]&amp;[I/F Novelty Hill Salary &amp; Benefits]" c="I/F Novelty Hill Salary &amp; Benefits"/>
        <s v="[Chart of accounts].[Main account name].&amp;[CoR]&amp;[I/F Tech]" c="I/F Tech"/>
        <s v="[Chart of accounts].[Main account name].&amp;[CoR]&amp;[I/G Revenue - Inspections]" c="I/G Revenue - Inspections"/>
        <s v="[Chart of accounts].[Main account name].&amp;[CoR]&amp;[Impact Fee Revenue]" c="Impact Fee Revenue"/>
        <s v="[Chart of accounts].[Main account name].&amp;[CoR]&amp;[Improvements]" c="Improvements"/>
        <s v="[Chart of accounts].[Main account name].&amp;[CoR]&amp;[Indirect Federal Grants]" c="Indirect Federal Grants"/>
        <s v="[Chart of accounts].[Main account name].&amp;[CoR]&amp;[Inspection Fees OT]" c="Inspection Fees OT"/>
        <s v="[Chart of accounts].[Main account name].&amp;[CoR]&amp;[Insurance]" c="Insurance"/>
        <s v="[Chart of accounts].[Main account name].&amp;[CoR]&amp;[Insurance Recoveries]" c="Insurance Recoveries"/>
        <s v="[Chart of accounts].[Main account name].&amp;[CoR]&amp;[Interest]" c="Interest"/>
        <s v="[Chart of accounts].[Main account name].&amp;[CoR]&amp;[Interfund Equipment W/WW Special Project]" c="Interfund Equipment W/WW Special Project"/>
        <s v="[Chart of accounts].[Main account name].&amp;[CoR]&amp;[Interfund Info Tech]" c="Interfund Info Tech"/>
        <s v="[Chart of accounts].[Main account name].&amp;[CoR]&amp;[Interfund Insurance]" c="Interfund Insurance"/>
        <s v="[Chart of accounts].[Main account name].&amp;[CoR]&amp;[Interfund Insurance Premiums-ALS]" c="Interfund Insurance Premiums-ALS"/>
        <s v="[Chart of accounts].[Main account name].&amp;[CoR]&amp;[Interfund Insurance Premiums-Fleet Fund]" c="Interfund Insurance Premiums-Fleet Fund"/>
        <s v="[Chart of accounts].[Main account name].&amp;[CoR]&amp;[Interfund Insurance Premiums-General Fund]" c="Interfund Insurance Premiums-General Fund"/>
        <s v="[Chart of accounts].[Main account name].&amp;[CoR]&amp;[Interfund Insurance Premiums-Stormwater Fund]" c="Interfund Insurance Premiums-Stormwater Fund"/>
        <s v="[Chart of accounts].[Main account name].&amp;[CoR]&amp;[Interfund Insurance Premiums-W/WW Fund]" c="Interfund Insurance Premiums-W/WW Fund"/>
        <s v="[Chart of accounts].[Main account name].&amp;[CoR]&amp;[Interfund Medical]" c="Interfund Medical"/>
        <s v="[Chart of accounts].[Main account name].&amp;[CoR]&amp;[Interfund Overhead]" c="Interfund Overhead"/>
        <s v="[Chart of accounts].[Main account name].&amp;[CoR]&amp;[Interfund Taxes and Operating Assessments]" c="Interfund Taxes and Operating Assessments"/>
        <s v="[Chart of accounts].[Main account name].&amp;[CoR]&amp;[Interfund Workers Comp]" c="Interfund Workers Comp"/>
        <s v="[Chart of accounts].[Main account name].&amp;[CoR]&amp;[Intergovernmental]" c="Intergovernmental"/>
        <s v="[Chart of accounts].[Main account name].&amp;[CoR]&amp;[Intergovernmental Loan Proceeds]" c="Intergovernmental Loan Proceeds"/>
        <s v="[Chart of accounts].[Main account name].&amp;[CoR]&amp;[Intergovernmental Professional Services]" c="Intergovernmental Professional Services"/>
        <s v="[Chart of accounts].[Main account name].&amp;[CoR]&amp;[Intergovernmental Revenue-King County]" c="Intergovernmental Revenue-King County"/>
        <s v="[Chart of accounts].[Main account name].&amp;[CoR]&amp;[Intergovernmental Service Revenues]" c="Intergovernmental Service Revenues"/>
        <s v="[Chart of accounts].[Main account name].&amp;[CoR]&amp;[Interlocal Grants, Entitlements, Impact Payments]" c="Interlocal Grants, Entitlements, Impact Payments"/>
        <s v="[Chart of accounts].[Main account name].&amp;[CoR]&amp;[Inventory]" c="Inventory"/>
        <s v="[Chart of accounts].[Main account name].&amp;[CoR]&amp;[Investment Interest]" c="Investment Interest"/>
        <s v="[Chart of accounts].[Main account name].&amp;[CoR]&amp;[King County Interlocal Grant]" c="King County Interlocal Grant"/>
        <s v="[Chart of accounts].[Main account name].&amp;[CoR]&amp;[King County Interlocal Grant-Public Health]" c="King County Interlocal Grant-Public Health"/>
        <s v="[Chart of accounts].[Main account name].&amp;[CoR]&amp;[Labor Negotiations]" c="Labor Negotiations"/>
        <s v="[Chart of accounts].[Main account name].&amp;[CoR]&amp;[Lake Washington School District SRO fees]" c="Lake Washington School District SRO fees"/>
        <s v="[Chart of accounts].[Main account name].&amp;[CoR]&amp;[Land]" c="Land"/>
        <s v="[Chart of accounts].[Main account name].&amp;[CoR]&amp;[Law Enforcement Recoupment]" c="Law Enforcement Recoupment"/>
        <s v="[Chart of accounts].[Main account name].&amp;[CoR]&amp;[Law Enforcement Services]" c="Law Enforcement Services"/>
        <s v="[Chart of accounts].[Main account name].&amp;[CoR]&amp;[Leasehold Excise Tax]" c="Leasehold Excise Tax"/>
        <s v="[Chart of accounts].[Main account name].&amp;[CoR]&amp;[Legal]" c="Legal"/>
        <s v="[Chart of accounts].[Main account name].&amp;[CoR]&amp;[Legal - litigation]" c="Legal - litigation"/>
        <s v="[Chart of accounts].[Main account name].&amp;[CoR]&amp;[Legal Services]" c="Legal Services"/>
        <s v="[Chart of accounts].[Main account name].&amp;[CoR]&amp;[LEOFF]" c="LEOFF"/>
        <s v="[Chart of accounts].[Main account name].&amp;[CoR]&amp;[Leoff Benefits]" c="Leoff Benefits"/>
        <s v="[Chart of accounts].[Main account name].&amp;[CoR]&amp;[Loan Principal]" c="Loan Principal"/>
        <s v="[Chart of accounts].[Main account name].&amp;[CoR]&amp;[Local Retail Sales and Use Tax]" c="Local Retail Sales and Use Tax"/>
        <s v="[Chart of accounts].[Main account name].&amp;[CoR]&amp;[Long Term Care]" c="Long Term Care"/>
        <s v="[Chart of accounts].[Main account name].&amp;[CoR]&amp;[Long Term Debt Interest]" c="Long Term Debt Interest"/>
        <s v="[Chart of accounts].[Main account name].&amp;[CoR]&amp;[Mac Ops-Fire Suppression]" c="Mac Ops-Fire Suppression"/>
        <s v="[Chart of accounts].[Main account name].&amp;[CoR]&amp;[Machinery &amp; Equipment]" c="Machinery &amp; Equipment"/>
        <s v="[Chart of accounts].[Main account name].&amp;[CoR]&amp;[Mandatory Contributions From Employees]" c="Mandatory Contributions From Employees"/>
        <s v="[Chart of accounts].[Main account name].&amp;[CoR]&amp;[Meal/Phone/Tool/Mileage Allowance]" c="Meal/Phone/Tool/Mileage Allowance"/>
        <s v="[Chart of accounts].[Main account name].&amp;[CoR]&amp;[Mebt]" c="Mebt"/>
        <s v="[Chart of accounts].[Main account name].&amp;[CoR]&amp;[Medical ALS]" c="Medical ALS"/>
        <s v="[Chart of accounts].[Main account name].&amp;[CoR]&amp;[Medical Benefits]" c="Medical Benefits"/>
        <s v="[Chart of accounts].[Main account name].&amp;[CoR]&amp;[Medical Waiver]" c="Medical Waiver"/>
        <s v="[Chart of accounts].[Main account name].&amp;[CoR]&amp;[Medicare]" c="Medicare"/>
        <s v="[Chart of accounts].[Main account name].&amp;[CoR]&amp;[Miscellaneous]" c="Miscellaneous"/>
        <s v="[Chart of accounts].[Main account name].&amp;[CoR]&amp;[Miscellaneous Business Licenses]" c="Miscellaneous Business Licenses"/>
        <s v="[Chart of accounts].[Main account name].&amp;[CoR]&amp;[Miscellaneous Revenue]" c="Miscellaneous Revenue"/>
        <s v="[Chart of accounts].[Main account name].&amp;[CoR]&amp;[Natural Gas Use Tax]" c="Natural Gas Use Tax"/>
        <s v="[Chart of accounts].[Main account name].&amp;[CoR]&amp;[New Civil Traffic Infractions]" c="New Civil Traffic Infractions"/>
        <s v="[Chart of accounts].[Main account name].&amp;[CoR]&amp;[New Parking Penalties]" c="New Parking Penalties"/>
        <s v="[Chart of accounts].[Main account name].&amp;[CoR]&amp;[Occupation Registration]" c="Occupation Registration"/>
        <s v="[Chart of accounts].[Main account name].&amp;[CoR]&amp;[Office Supplies]" c="Office Supplies"/>
        <s v="[Chart of accounts].[Main account name].&amp;[CoR]&amp;[Old Firehouse Teen Center Sales]" c="Old Firehouse Teen Center Sales"/>
        <s v="[Chart of accounts].[Main account name].&amp;[CoR]&amp;[Op Transfer Depr Sewer]" c="Op Transfer Depr Sewer"/>
        <s v="[Chart of accounts].[Main account name].&amp;[CoR]&amp;[Op Transfer Out Depr.]" c="Op Transfer Out Depr."/>
        <s v="[Chart of accounts].[Main account name].&amp;[CoR]&amp;[Operating Supplies]" c="Operating Supplies"/>
        <s v="[Chart of accounts].[Main account name].&amp;[CoR]&amp;[Operating Transfers]" c="Operating Transfers"/>
        <s v="[Chart of accounts].[Main account name].&amp;[CoR]&amp;[Other]" c="Other"/>
        <s v="[Chart of accounts].[Main account name].&amp;[CoR]&amp;[Other Business Licenses And Permits]" c="Other Business Licenses And Permits"/>
        <s v="[Chart of accounts].[Main account name].&amp;[CoR]&amp;[Other Comp Auto Allowance]" c="Other Comp Auto Allowance"/>
        <s v="[Chart of accounts].[Main account name].&amp;[CoR]&amp;[Other Comp Tuition]" c="Other Comp Tuition"/>
        <s v="[Chart of accounts].[Main account name].&amp;[CoR]&amp;[Other Criminal Non-Traffic  Fines]" c="Other Criminal Non-Traffic  Fines"/>
        <s v="[Chart of accounts].[Main account name].&amp;[CoR]&amp;[Other Criminal Traffic Misdemeanor Fines]" c="Other Criminal Traffic Misdemeanor Fines"/>
        <s v="[Chart of accounts].[Main account name].&amp;[CoR]&amp;[Other Debt]" c="Other Debt"/>
        <s v="[Chart of accounts].[Main account name].&amp;[CoR]&amp;[Other Fees]" c="Other Fees"/>
        <s v="[Chart of accounts].[Main account name].&amp;[CoR]&amp;[Other Insurance]" c="Other Insurance"/>
        <s v="[Chart of accounts].[Main account name].&amp;[CoR]&amp;[Other Services/Charges]" c="Other Services/Charges"/>
        <s v="[Chart of accounts].[Main account name].&amp;[CoR]&amp;[Other Transportation Fees]" c="Other Transportation Fees"/>
        <s v="[Chart of accounts].[Main account name].&amp;[CoR]&amp;[Out R&amp;M]" c="Out R&amp;M"/>
        <s v="[Chart of accounts].[Main account name].&amp;[CoR]&amp;[Overhead Costs-Non Utility]" c="Overhead Costs-Non Utility"/>
        <s v="[Chart of accounts].[Main account name].&amp;[CoR]&amp;[Overtime Salaries]" c="Overtime Salaries"/>
        <s v="[Chart of accounts].[Main account name].&amp;[CoR]&amp;[Parade Fees]" c="Parade Fees"/>
        <s v="[Chart of accounts].[Main account name].&amp;[CoR]&amp;[Park Facilities]" c="Park Facilities"/>
        <s v="[Chart of accounts].[Main account name].&amp;[CoR]&amp;[Park User Fees]" c="Park User Fees"/>
        <s v="[Chart of accounts].[Main account name].&amp;[CoR]&amp;[Pawnbroker]" c="Pawnbroker"/>
        <s v="[Chart of accounts].[Main account name].&amp;[CoR]&amp;[PC Maint-support svcs]" c="PC Maint-support svcs"/>
        <s v="[Chart of accounts].[Main account name].&amp;[CoR]&amp;[Penalties On Business Licenses]" c="Penalties On Business Licenses"/>
        <s v="[Chart of accounts].[Main account name].&amp;[CoR]&amp;[Pension Payments]" c="Pension Payments"/>
        <s v="[Chart of accounts].[Main account name].&amp;[CoR]&amp;[PERS 1 And 2]" c="PERS 1 And 2"/>
        <s v="[Chart of accounts].[Main account name].&amp;[CoR]&amp;[Pers 3]" c="Pers 3"/>
        <s v="[Chart of accounts].[Main account name].&amp;[CoR]&amp;[Pers Matter/Grievances]" c="Pers Matter/Grievances"/>
        <s v="[Chart of accounts].[Main account name].&amp;[CoR]&amp;[Phones]" c="Phones"/>
        <s v="[Chart of accounts].[Main account name].&amp;[CoR]&amp;[Physical Fitness]" c="Physical Fitness"/>
        <s v="[Chart of accounts].[Main account name].&amp;[CoR]&amp;[Plan Review Fire]" c="Plan Review Fire"/>
        <s v="[Chart of accounts].[Main account name].&amp;[CoR]&amp;[Planning And Development Contributors]" c="Planning And Development Contributors"/>
        <s v="[Chart of accounts].[Main account name].&amp;[CoR]&amp;[Planning Fees]" c="Planning Fees"/>
        <s v="[Chart of accounts].[Main account name].&amp;[CoR]&amp;[Plumbing Permit]" c="Plumbing Permit"/>
        <s v="[Chart of accounts].[Main account name].&amp;[CoR]&amp;[Police Flagging]" c="Police Flagging"/>
        <s v="[Chart of accounts].[Main account name].&amp;[CoR]&amp;[Police OT]" c="Police OT"/>
        <s v="[Chart of accounts].[Main account name].&amp;[CoR]&amp;[Premiums On Bonds Sold]" c="Premiums On Bonds Sold"/>
        <s v="[Chart of accounts].[Main account name].&amp;[CoR]&amp;[Private Contributions]" c="Private Contributions"/>
        <s v="[Chart of accounts].[Main account name].&amp;[CoR]&amp;[Proceeds From Sales Of Capital Assets]" c="Proceeds From Sales Of Capital Assets"/>
        <s v="[Chart of accounts].[Main account name].&amp;[CoR]&amp;[Proceeds Of Refunding Long - Term Debt]" c="Proceeds Of Refunding Long - Term Debt"/>
        <s v="[Chart of accounts].[Main account name].&amp;[CoR]&amp;[Professional Service]" c="Professional Service"/>
        <s v="[Chart of accounts].[Main account name].&amp;[CoR]&amp;[Property Management Services]" c="Property Management Services"/>
        <s v="[Chart of accounts].[Main account name].&amp;[CoR]&amp;[Protective Inspection Fees]" c="Protective Inspection Fees"/>
        <s v="[Chart of accounts].[Main account name].&amp;[CoR]&amp;[PSERS]" c="PSERS"/>
        <s v="[Chart of accounts].[Main account name].&amp;[CoR]&amp;[Public Safety]" c="Public Safety"/>
        <s v="[Chart of accounts].[Main account name].&amp;[CoR]&amp;[Punch Boards And Pull Tabs]" c="Punch Boards And Pull Tabs"/>
        <s v="[Chart of accounts].[Main account name].&amp;[CoR]&amp;[R&amp;M Supplies]" c="R&amp;M Supplies"/>
        <s v="[Chart of accounts].[Main account name].&amp;[CoR]&amp;[RCFC to CWA]" c="RCFC to CWA"/>
        <s v="[Chart of accounts].[Main account name].&amp;[CoR]&amp;[Real And Personal Property Taxes]" c="Real And Personal Property Taxes"/>
        <s v="[Chart of accounts].[Main account name].&amp;[CoR]&amp;[Real Estate Excise Tax (REET)]" c="Real Estate Excise Tax (REET)"/>
        <s v="[Chart of accounts].[Main account name].&amp;[CoR]&amp;[Recreation Class Fees]" c="Recreation Class Fees"/>
        <s v="[Chart of accounts].[Main account name].&amp;[CoR]&amp;[Recycle Contract Fees]" c="Recycle Contract Fees"/>
        <s v="[Chart of accounts].[Main account name].&amp;[CoR]&amp;[REET 1 - First Quarter Percent]" c="REET 1 - First Quarter Percent"/>
        <s v="[Chart of accounts].[Main account name].&amp;[CoR]&amp;[REET 2 - Second Quarter Percent]" c="REET 2 - Second Quarter Percent"/>
        <s v="[Chart of accounts].[Main account name].&amp;[CoR]&amp;[Regular Salaries]" c="Regular Salaries"/>
        <s v="[Chart of accounts].[Main account name].&amp;[CoR]&amp;[Relocation]" c="Relocation"/>
        <s v="[Chart of accounts].[Main account name].&amp;[CoR]&amp;[Rent]" c="Rent"/>
        <s v="[Chart of accounts].[Main account name].&amp;[CoR]&amp;[Rent Park Houses]" c="Rent Park Houses"/>
        <s v="[Chart of accounts].[Main account name].&amp;[CoR]&amp;[Rental Income]" c="Rental Income"/>
        <s v="[Chart of accounts].[Main account name].&amp;[CoR]&amp;[Residential Bldg Permit]" c="Residential Bldg Permit"/>
        <s v="[Chart of accounts].[Main account name].&amp;[CoR]&amp;[Retail Taxes and Use Taxes]" c="Retail Taxes and Use Taxes"/>
        <s v="[Chart of accounts].[Main account name].&amp;[CoR]&amp;[Road Maintenance Services]" c="Road Maintenance Services"/>
        <s v="[Chart of accounts].[Main account name].&amp;[CoR]&amp;[Road Street Maintenance And Repair Charges]" c="Road Street Maintenance And Repair Charges"/>
        <s v="[Chart of accounts].[Main account name].&amp;[CoR]&amp;[Salary Reimbursement]" c="Salary Reimbursement"/>
        <s v="[Chart of accounts].[Main account name].&amp;[CoR]&amp;[Sale Of Scrap And Junk]" c="Sale Of Scrap And Junk"/>
        <s v="[Chart of accounts].[Main account name].&amp;[CoR]&amp;[Sales of Maps/Publications]" c="Sales of Maps/Publications"/>
        <s v="[Chart of accounts].[Main account name].&amp;[CoR]&amp;[Sales Of Nontaxable  Merchandise]" c="Sales Of Nontaxable  Merchandise"/>
        <s v="[Chart of accounts].[Main account name].&amp;[CoR]&amp;[Sales Of Taxable  Merchandise]" c="Sales Of Taxable  Merchandise"/>
        <s v="[Chart of accounts].[Main account name].&amp;[CoR]&amp;[Sewer Service]" c="Sewer Service"/>
        <s v="[Chart of accounts].[Main account name].&amp;[CoR]&amp;[Sewer Stub Fees]" c="Sewer Stub Fees"/>
        <s v="[Chart of accounts].[Main account name].&amp;[CoR]&amp;[Sewer-Admin Fees]" c="Sewer-Admin Fees"/>
        <s v="[Chart of accounts].[Main account name].&amp;[CoR]&amp;[Sewer-Joint Use]" c="Sewer-Joint Use"/>
        <s v="[Chart of accounts].[Main account name].&amp;[CoR]&amp;[Sewer-Misc]" c="Sewer-Misc"/>
        <s v="[Chart of accounts].[Main account name].&amp;[CoR]&amp;[Side Sewer Permit]" c="Side Sewer Permit"/>
        <s v="[Chart of accounts].[Main account name].&amp;[CoR]&amp;[Small Tools $5,000&lt;&gt;$10,000]" c="Small Tools $5,000&lt;&gt;$10,000"/>
        <s v="[Chart of accounts].[Main account name].&amp;[CoR]&amp;[Small Tools &lt; $5K (only fund 122)]" c="Small Tools &lt; $5K (only fund 122)"/>
        <s v="[Chart of accounts].[Main account name].&amp;[CoR]&amp;[Small Tools &lt;$5K (no fund 027)]" c="Small Tools &lt;$5K (no fund 027)"/>
        <s v="[Chart of accounts].[Main account name].&amp;[CoR]&amp;[Small Tools &lt;$5K (only fund 027)]" c="Small Tools &lt;$5K (only fund 027)"/>
        <s v="[Chart of accounts].[Main account name].&amp;[CoR]&amp;[Software $5,000&lt;&gt;$10,000]" c="Software $5,000&lt;&gt;$10,000"/>
        <s v="[Chart of accounts].[Main account name].&amp;[CoR]&amp;[Software&lt;$5K (no fund 027)]" c="Software&lt;$5K (no fund 027)"/>
        <s v="[Chart of accounts].[Main account name].&amp;[CoR]&amp;[Software&lt;$5K (only fund 027)]" c="Software&lt;$5K (only fund 027)"/>
        <s v="[Chart of accounts].[Main account name].&amp;[CoR]&amp;[Space/Facilities Leases (Long - Term)]" c="Space/Facilities Leases (Long - Term)"/>
        <s v="[Chart of accounts].[Main account name].&amp;[CoR]&amp;[Space/Facilities Leases (Short - Term)]" c="Space/Facilities Leases (Short - Term)"/>
        <s v="[Chart of accounts].[Main account name].&amp;[CoR]&amp;[Spec Principal]" c="Spec Principal"/>
        <s v="[Chart of accounts].[Main account name].&amp;[CoR]&amp;[Special Assesment Interest]" c="Special Assesment Interest"/>
        <s v="[Chart of accounts].[Main account name].&amp;[CoR]&amp;[Special Assesment Penalties]" c="Special Assesment Penalties"/>
        <s v="[Chart of accounts].[Main account name].&amp;[CoR]&amp;[Special Event Permit]" c="Special Event Permit"/>
        <s v="[Chart of accounts].[Main account name].&amp;[CoR]&amp;[State Entitlements-Criminal Justice]" c="State Entitlements-Criminal Justice"/>
        <s v="[Chart of accounts].[Main account name].&amp;[CoR]&amp;[State Entitlements-Vehicle, REET, Sales Tax Mitigation]" c="State Entitlements-Vehicle, REET, Sales Tax Mitigation"/>
        <s v="[Chart of accounts].[Main account name].&amp;[CoR]&amp;[State Grants]" c="State Grants"/>
        <s v="[Chart of accounts].[Main account name].&amp;[CoR]&amp;[Storm Drainage]" c="Storm Drainage"/>
        <s v="[Chart of accounts].[Main account name].&amp;[CoR]&amp;[Stormwater]" c="Stormwater"/>
        <s v="[Chart of accounts].[Main account name].&amp;[CoR]&amp;[Stormwater Management]" c="Stormwater Management"/>
        <s v="[Chart of accounts].[Main account name].&amp;[CoR]&amp;[Street and Curb Permits]" c="Street and Curb Permits"/>
        <s v="[Chart of accounts].[Main account name].&amp;[CoR]&amp;[Street Lights-Rose Hill]" c="Street Lights-Rose Hill"/>
        <s v="[Chart of accounts].[Main account name].&amp;[CoR]&amp;[Supplemental Salaries]" c="Supplemental Salaries"/>
        <s v="[Chart of accounts].[Main account name].&amp;[CoR]&amp;[Supplies - Fire]" c="Supplies - Fire"/>
        <s v="[Chart of accounts].[Main account name].&amp;[CoR]&amp;[Supplies for resale-no 400 funds]" c="Supplies for resale-no 400 funds"/>
        <s v="[Chart of accounts].[Main account name].&amp;[CoR]&amp;[Tax Interest]" c="Tax Interest"/>
        <s v="[Chart of accounts].[Main account name].&amp;[CoR]&amp;[Telecom Leases]" c="Telecom Leases"/>
        <s v="[Chart of accounts].[Main account name].&amp;[CoR]&amp;[Ticket Sales]" c="Ticket Sales"/>
        <s v="[Chart of accounts].[Main account name].&amp;[CoR]&amp;[Tow Truck Operator]" c="Tow Truck Operator"/>
        <s v="[Chart of accounts].[Main account name].&amp;[CoR]&amp;[Traffic Modeling Fees]" c="Traffic Modeling Fees"/>
        <s v="[Chart of accounts].[Main account name].&amp;[CoR]&amp;[Transfers - In]" c="Transfers - In"/>
        <s v="[Chart of accounts].[Main account name].&amp;[CoR]&amp;[Travel]" c="Travel"/>
        <s v="[Chart of accounts].[Main account name].&amp;[CoR]&amp;[Tree Replacement]" c="Tree Replacement"/>
        <s v="[Chart of accounts].[Main account name].&amp;[CoR]&amp;[Tuition]" c="Tuition"/>
        <s v="[Chart of accounts].[Main account name].&amp;[CoR]&amp;[Unclaimed Money &amp; Proceeds From Sales Of Unclaimed Property]" c="Unclaimed Money &amp; Proceeds From Sales Of Unclaimed Property"/>
        <s v="[Chart of accounts].[Main account name].&amp;[CoR]&amp;[Uniform Cleaning]" c="Uniform Cleaning"/>
        <s v="[Chart of accounts].[Main account name].&amp;[CoR]&amp;[Uniforms]" c="Uniforms"/>
        <s v="[Chart of accounts].[Main account name].&amp;[CoR]&amp;[Use Tax Control]" c="Use Tax Control"/>
        <s v="[Chart of accounts].[Main account name].&amp;[CoR]&amp;[Utilities]" c="Utilities"/>
        <s v="[Chart of accounts].[Main account name].&amp;[CoR]&amp;[Utilities And Environment]" c="Utilities And Environment"/>
        <s v="[Chart of accounts].[Main account name].&amp;[CoR]&amp;[Utility Overhead]" c="Utility Overhead"/>
        <s v="[Chart of accounts].[Main account name].&amp;[CoR]&amp;[Utility Tax - Electric]" c="Utility Tax - Electric"/>
        <s v="[Chart of accounts].[Main account name].&amp;[CoR]&amp;[Utility Tax - Garbage/Solid Waste]" c="Utility Tax - Garbage/Solid Waste"/>
        <s v="[Chart of accounts].[Main account name].&amp;[CoR]&amp;[Utility Tax - Gas]" c="Utility Tax - Gas"/>
        <s v="[Chart of accounts].[Main account name].&amp;[CoR]&amp;[Utility Tax - Telephone]" c="Utility Tax - Telephone"/>
        <s v="[Chart of accounts].[Main account name].&amp;[CoR]&amp;[Utility Tax - Water]" c="Utility Tax - Water"/>
        <s v="[Chart of accounts].[Main account name].&amp;[CoR]&amp;[Water Purchased]" c="Water Purchased"/>
        <s v="[Chart of accounts].[Main account name].&amp;[CoR]&amp;[Water Purchased CWA]" c="Water Purchased CWA"/>
        <s v="[Chart of accounts].[Main account name].&amp;[CoR]&amp;[Water Sales]" c="Water Sales"/>
        <s v="[Chart of accounts].[Main account name].&amp;[CoR]&amp;[Water Stub Fees]" c="Water Stub Fees"/>
        <s v="[Chart of accounts].[Main account name].&amp;[CoR]&amp;[Water Wheeling]" c="Water Wheeling"/>
        <s v="[Chart of accounts].[Main account name].&amp;[CoR]&amp;[Water/Wastewater]" c="Water/Wastewater"/>
        <s v="[Chart of accounts].[Main account name].&amp;[CoR]&amp;[Water-Admin Fees]" c="Water-Admin Fees"/>
        <s v="[Chart of accounts].[Main account name].&amp;[CoR]&amp;[Wellness Contribution]" c="Wellness Contribution"/>
        <s v="[Chart of accounts].[Main account name].&amp;[CoR]&amp;[Wireless]" c="Wireless"/>
        <s v="[Chart of accounts].[Main account name].&amp;[CoR]&amp;[Zone Parking Permits]" c="Zone Parking Permits"/>
      </sharedItems>
    </cacheField>
    <cacheField name="[Measures].[General ledger actuals total - accounting currency]" caption="General ledger actuals total - accounting currency" numFmtId="0" hierarchy="684" level="32767"/>
    <cacheField name="[Ledger derived financial attribute value combinations].[Derived financial hierarchy attribute value combination].[Derived financial hierarchy attribute value combination]" caption="Derived financial hierarchy attribute value combination" numFmtId="0" hierarchy="512" level="1">
      <sharedItems count="6767">
        <s v="[Ledger derived financial attribute value combinations].[Derived financial hierarchy attribute value combination].&amp;[011.00000.30500..]" c="011.00000.30500.."/>
        <s v="[Ledger derived financial attribute value combinations].[Derived financial hierarchy attribute value combination].&amp;[011.02100.39700..]" c="011.02100.39700.."/>
        <s v="[Ledger derived financial attribute value combinations].[Derived financial hierarchy attribute value combination].&amp;[011.02118.39700..]" c="011.02118.39700.."/>
        <s v="[Ledger derived financial attribute value combinations].[Derived financial hierarchy attribute value combination].&amp;[011.02131.39700..]" c="011.02131.39700.."/>
        <s v="[Ledger derived financial attribute value combinations].[Derived financial hierarchy attribute value combination].&amp;[011.02316.39700..]" c="011.02316.39700.."/>
        <s v="[Ledger derived financial attribute value combinations].[Derived financial hierarchy attribute value combination].&amp;[011.50100.00310.57310]" c="011.50100.00310.57310"/>
        <s v="[Ledger derived financial attribute value combinations].[Derived financial hierarchy attribute value combination].&amp;[011.50100.00350.57410]" c="011.50100.00350.57410"/>
        <s v="[Ledger derived financial attribute value combinations].[Derived financial hierarchy attribute value combination].&amp;[011.50100.00430.57410]" c="011.50100.00430.57410"/>
        <s v="[Ledger derived financial attribute value combinations].[Derived financial hierarchy attribute value combination].&amp;[011.50100.00490.57310]" c="011.50100.00490.57310"/>
        <s v="[Ledger derived financial attribute value combinations].[Derived financial hierarchy attribute value combination].&amp;[011.50200.00110.57310]" c="011.50200.00110.57310"/>
        <s v="[Ledger derived financial attribute value combinations].[Derived financial hierarchy attribute value combination].&amp;[011.50200.00120.57310]" c="011.50200.00120.57310"/>
        <s v="[Ledger derived financial attribute value combinations].[Derived financial hierarchy attribute value combination].&amp;[011.50200.00130.57310]" c="011.50200.00130.57310"/>
        <s v="[Ledger derived financial attribute value combinations].[Derived financial hierarchy attribute value combination].&amp;[011.50200.00154.57310]" c="011.50200.00154.57310"/>
        <s v="[Ledger derived financial attribute value combinations].[Derived financial hierarchy attribute value combination].&amp;[011.50200.00220.57310]" c="011.50200.00220.57310"/>
        <s v="[Ledger derived financial attribute value combinations].[Derived financial hierarchy attribute value combination].&amp;[011.50200.00230.57310]" c="011.50200.00230.57310"/>
        <s v="[Ledger derived financial attribute value combinations].[Derived financial hierarchy attribute value combination].&amp;[011.50200.00233.57310]" c="011.50200.00233.57310"/>
        <s v="[Ledger derived financial attribute value combinations].[Derived financial hierarchy attribute value combination].&amp;[011.50200.00235.57310]" c="011.50200.00235.57310"/>
        <s v="[Ledger derived financial attribute value combinations].[Derived financial hierarchy attribute value combination].&amp;[011.50200.00240.57310]" c="011.50200.00240.57310"/>
        <s v="[Ledger derived financial attribute value combinations].[Derived financial hierarchy attribute value combination].&amp;[011.50200.00250.57310]" c="011.50200.00250.57310"/>
        <s v="[Ledger derived financial attribute value combinations].[Derived financial hierarchy attribute value combination].&amp;[011.50200.00310.57310]" c="011.50200.00310.57310"/>
        <s v="[Ledger derived financial attribute value combinations].[Derived financial hierarchy attribute value combination].&amp;[011.50200.00310.57320]" c="011.50200.00310.57320"/>
        <s v="[Ledger derived financial attribute value combinations].[Derived financial hierarchy attribute value combination].&amp;[011.50200.00320.57310]" c="011.50200.00320.57310"/>
        <s v="[Ledger derived financial attribute value combinations].[Derived financial hierarchy attribute value combination].&amp;[011.50200.00350.57310]" c="011.50200.00350.57310"/>
        <s v="[Ledger derived financial attribute value combinations].[Derived financial hierarchy attribute value combination].&amp;[011.50200.00360.57310]" c="011.50200.00360.57310"/>
        <s v="[Ledger derived financial attribute value combinations].[Derived financial hierarchy attribute value combination].&amp;[011.50200.00410.57310]" c="011.50200.00410.57310"/>
        <s v="[Ledger derived financial attribute value combinations].[Derived financial hierarchy attribute value combination].&amp;[011.50200.00410.57320]" c="011.50200.00410.57320"/>
        <s v="[Ledger derived financial attribute value combinations].[Derived financial hierarchy attribute value combination].&amp;[011.50200.00420.57310]" c="011.50200.00420.57310"/>
        <s v="[Ledger derived financial attribute value combinations].[Derived financial hierarchy attribute value combination].&amp;[011.50200.00420.57320]" c="011.50200.00420.57320"/>
        <s v="[Ledger derived financial attribute value combinations].[Derived financial hierarchy attribute value combination].&amp;[011.50200.00430.57310]" c="011.50200.00430.57310"/>
        <s v="[Ledger derived financial attribute value combinations].[Derived financial hierarchy attribute value combination].&amp;[011.50200.00440.57310]" c="011.50200.00440.57310"/>
        <s v="[Ledger derived financial attribute value combinations].[Derived financial hierarchy attribute value combination].&amp;[011.50200.00490.57310]" c="011.50200.00490.57310"/>
        <s v="[Ledger derived financial attribute value combinations].[Derived financial hierarchy attribute value combination].&amp;[011.50200.00490.57320]" c="011.50200.00490.57320"/>
        <s v="[Ledger derived financial attribute value combinations].[Derived financial hierarchy attribute value combination].&amp;[011.50200.00490.57410]" c="011.50200.00490.57410"/>
        <s v="[Ledger derived financial attribute value combinations].[Derived financial hierarchy attribute value combination].&amp;[011.50200.00490.57420]" c="011.50200.00490.57420"/>
        <s v="[Ledger derived financial attribute value combinations].[Derived financial hierarchy attribute value combination].&amp;[011.50200.00491.57310]" c="011.50200.00491.57310"/>
        <s v="[Ledger derived financial attribute value combinations].[Derived financial hierarchy attribute value combination].&amp;[011.50200.00961.57310]" c="011.50200.00961.57310"/>
        <s v="[Ledger derived financial attribute value combinations].[Derived financial hierarchy attribute value combination].&amp;[011.50200.00965.57310]" c="011.50200.00965.57310"/>
        <s v="[Ledger derived financial attribute value combinations].[Derived financial hierarchy attribute value combination].&amp;[011.50210.00110.57320]" c="011.50210.00110.57320"/>
        <s v="[Ledger derived financial attribute value combinations].[Derived financial hierarchy attribute value combination].&amp;[011.50210.00130.57320]" c="011.50210.00130.57320"/>
        <s v="[Ledger derived financial attribute value combinations].[Derived financial hierarchy attribute value combination].&amp;[011.50210.00154.57320]" c="011.50210.00154.57320"/>
        <s v="[Ledger derived financial attribute value combinations].[Derived financial hierarchy attribute value combination].&amp;[011.50210.00220.57320]" c="011.50210.00220.57320"/>
        <s v="[Ledger derived financial attribute value combinations].[Derived financial hierarchy attribute value combination].&amp;[011.50210.00230.57320]" c="011.50210.00230.57320"/>
        <s v="[Ledger derived financial attribute value combinations].[Derived financial hierarchy attribute value combination].&amp;[011.50210.00235.57320]" c="011.50210.00235.57320"/>
        <s v="[Ledger derived financial attribute value combinations].[Derived financial hierarchy attribute value combination].&amp;[011.50210.00240.57320]" c="011.50210.00240.57320"/>
        <s v="[Ledger derived financial attribute value combinations].[Derived financial hierarchy attribute value combination].&amp;[011.50210.00250.57320]" c="011.50210.00250.57320"/>
        <s v="[Ledger derived financial attribute value combinations].[Derived financial hierarchy attribute value combination].&amp;[011.50210.00310.57320]" c="011.50210.00310.57320"/>
        <s v="[Ledger derived financial attribute value combinations].[Derived financial hierarchy attribute value combination].&amp;[011.50210.00320.57320]" c="011.50210.00320.57320"/>
        <s v="[Ledger derived financial attribute value combinations].[Derived financial hierarchy attribute value combination].&amp;[011.50210.00350.57320]" c="011.50210.00350.57320"/>
        <s v="[Ledger derived financial attribute value combinations].[Derived financial hierarchy attribute value combination].&amp;[011.50210.00360.57320]" c="011.50210.00360.57320"/>
        <s v="[Ledger derived financial attribute value combinations].[Derived financial hierarchy attribute value combination].&amp;[011.50210.00410.57310]" c="011.50210.00410.57310"/>
        <s v="[Ledger derived financial attribute value combinations].[Derived financial hierarchy attribute value combination].&amp;[011.50210.00410.57320]" c="011.50210.00410.57320"/>
        <s v="[Ledger derived financial attribute value combinations].[Derived financial hierarchy attribute value combination].&amp;[011.50210.00420.57320]" c="011.50210.00420.57320"/>
        <s v="[Ledger derived financial attribute value combinations].[Derived financial hierarchy attribute value combination].&amp;[011.50210.00422.57320]" c="011.50210.00422.57320"/>
        <s v="[Ledger derived financial attribute value combinations].[Derived financial hierarchy attribute value combination].&amp;[011.50210.00430.57320]" c="011.50210.00430.57320"/>
        <s v="[Ledger derived financial attribute value combinations].[Derived financial hierarchy attribute value combination].&amp;[011.50210.00440.57310]" c="011.50210.00440.57310"/>
        <s v="[Ledger derived financial attribute value combinations].[Derived financial hierarchy attribute value combination].&amp;[011.50210.00440.57320]" c="011.50210.00440.57320"/>
        <s v="[Ledger derived financial attribute value combinations].[Derived financial hierarchy attribute value combination].&amp;[011.50210.00450.57320]" c="011.50210.00450.57320"/>
        <s v="[Ledger derived financial attribute value combinations].[Derived financial hierarchy attribute value combination].&amp;[011.50210.00480.57320]" c="011.50210.00480.57320"/>
        <s v="[Ledger derived financial attribute value combinations].[Derived financial hierarchy attribute value combination].&amp;[011.50210.00480.59439]" c="011.50210.00480.59439"/>
        <s v="[Ledger derived financial attribute value combinations].[Derived financial hierarchy attribute value combination].&amp;[011.50210.00490.57310]" c="011.50210.00490.57310"/>
        <s v="[Ledger derived financial attribute value combinations].[Derived financial hierarchy attribute value combination].&amp;[011.50210.00490.57320]" c="011.50210.00490.57320"/>
        <s v="[Ledger derived financial attribute value combinations].[Derived financial hierarchy attribute value combination].&amp;[011.50210.00961.57320]" c="011.50210.00961.57320"/>
        <s v="[Ledger derived financial attribute value combinations].[Derived financial hierarchy attribute value combination].&amp;[011.50210.00965.57320]" c="011.50210.00965.57320"/>
        <s v="[Ledger derived financial attribute value combinations].[Derived financial hierarchy attribute value combination].&amp;[011.50210.33707.34732.]" c="011.50210.33707.34732."/>
        <s v="[Ledger derived financial attribute value combinations].[Derived financial hierarchy attribute value combination].&amp;[011.50210.34790..]" c="011.50210.34790.."/>
        <s v="[Ledger derived financial attribute value combinations].[Derived financial hierarchy attribute value combination].&amp;[011.50220.00370.57320]" c="011.50220.00370.57320"/>
        <s v="[Ledger derived financial attribute value combinations].[Derived financial hierarchy attribute value combination].&amp;[011.50220.00410.57320]" c="011.50220.00410.57320"/>
        <s v="[Ledger derived financial attribute value combinations].[Derived financial hierarchy attribute value combination].&amp;[011.50220.00480.57320]" c="011.50220.00480.57320"/>
        <s v="[Ledger derived financial attribute value combinations].[Derived financial hierarchy attribute value combination].&amp;[011.50220.00480.59479]" c="011.50220.00480.59479"/>
        <s v="[Ledger derived financial attribute value combinations].[Derived financial hierarchy attribute value combination].&amp;[011.50220.00640.59479]" c="011.50220.00640.59479"/>
        <s v="[Ledger derived financial attribute value combinations].[Derived financial hierarchy attribute value combination].&amp;[011.50220.36990.34732.]" c="011.50220.36990.34732."/>
        <s v="[Ledger derived financial attribute value combinations].[Derived financial hierarchy attribute value combination].&amp;[011.59000.34740..]" c="011.59000.34740.."/>
        <s v="[Ledger derived financial attribute value combinations].[Derived financial hierarchy attribute value combination].&amp;[011.59000.36111..]" c="011.59000.36111.."/>
        <s v="[Ledger derived financial attribute value combinations].[Derived financial hierarchy attribute value combination].&amp;[011.59000.36711..]" c="011.59000.36711.."/>
        <s v="[Ledger derived financial attribute value combinations].[Derived financial hierarchy attribute value combination].&amp;[011.59000.36990..]" c="011.59000.36990.."/>
        <s v="[Ledger derived financial attribute value combinations].[Derived financial hierarchy attribute value combination].&amp;[012.00000.30500..]" c="012.00000.30500.."/>
        <s v="[Ledger derived financial attribute value combinations].[Derived financial hierarchy attribute value combination].&amp;[012.49000.36990..]" c="012.49000.36990.."/>
        <s v="[Ledger derived financial attribute value combinations].[Derived financial hierarchy attribute value combination].&amp;[012.50100.00310.57310]" c="012.50100.00310.57310"/>
        <s v="[Ledger derived financial attribute value combinations].[Derived financial hierarchy attribute value combination].&amp;[012.51888.00000.50800]" c="012.51888.00000.50800"/>
        <s v="[Ledger derived financial attribute value combinations].[Derived financial hierarchy attribute value combination].&amp;[012.52100.00009.57680]" c="012.52100.00009.57680"/>
        <s v="[Ledger derived financial attribute value combinations].[Derived financial hierarchy attribute value combination].&amp;[012.52100.00110.57680]" c="012.52100.00110.57680"/>
        <s v="[Ledger derived financial attribute value combinations].[Derived financial hierarchy attribute value combination].&amp;[012.52100.00117.57680]" c="012.52100.00117.57680"/>
        <s v="[Ledger derived financial attribute value combinations].[Derived financial hierarchy attribute value combination].&amp;[012.52100.00120.57680]" c="012.52100.00120.57680"/>
        <s v="[Ledger derived financial attribute value combinations].[Derived financial hierarchy attribute value combination].&amp;[012.52100.00130.57680]" c="012.52100.00130.57680"/>
        <s v="[Ledger derived financial attribute value combinations].[Derived financial hierarchy attribute value combination].&amp;[012.52100.00154.57680]" c="012.52100.00154.57680"/>
        <s v="[Ledger derived financial attribute value combinations].[Derived financial hierarchy attribute value combination].&amp;[012.52100.00220.57680]" c="012.52100.00220.57680"/>
        <s v="[Ledger derived financial attribute value combinations].[Derived financial hierarchy attribute value combination].&amp;[012.52100.00230.57680]" c="012.52100.00230.57680"/>
        <s v="[Ledger derived financial attribute value combinations].[Derived financial hierarchy attribute value combination].&amp;[012.52100.00233.57680]" c="012.52100.00233.57680"/>
        <s v="[Ledger derived financial attribute value combinations].[Derived financial hierarchy attribute value combination].&amp;[012.52100.00235.57680]" c="012.52100.00235.57680"/>
        <s v="[Ledger derived financial attribute value combinations].[Derived financial hierarchy attribute value combination].&amp;[012.52100.00240.57680]" c="012.52100.00240.57680"/>
        <s v="[Ledger derived financial attribute value combinations].[Derived financial hierarchy attribute value combination].&amp;[012.52100.00240.57681]" c="012.52100.00240.57681"/>
        <s v="[Ledger derived financial attribute value combinations].[Derived financial hierarchy attribute value combination].&amp;[012.52100.00250.57680]" c="012.52100.00250.57680"/>
        <s v="[Ledger derived financial attribute value combinations].[Derived financial hierarchy attribute value combination].&amp;[012.52100.00310.57680]" c="012.52100.00310.57680"/>
        <s v="[Ledger derived financial attribute value combinations].[Derived financial hierarchy attribute value combination].&amp;[012.52100.00350.57680]" c="012.52100.00350.57680"/>
        <s v="[Ledger derived financial attribute value combinations].[Derived financial hierarchy attribute value combination].&amp;[012.52100.00360.57680]" c="012.52100.00360.57680"/>
        <s v="[Ledger derived financial attribute value combinations].[Derived financial hierarchy attribute value combination].&amp;[012.52100.00360.57681]" c="012.52100.00360.57681"/>
        <s v="[Ledger derived financial attribute value combinations].[Derived financial hierarchy attribute value combination].&amp;[012.52100.00410.57680]" c="012.52100.00410.57680"/>
        <s v="[Ledger derived financial attribute value combinations].[Derived financial hierarchy attribute value combination].&amp;[012.52100.00420.57680]" c="012.52100.00420.57680"/>
        <s v="[Ledger derived financial attribute value combinations].[Derived financial hierarchy attribute value combination].&amp;[012.52100.00421.57680]" c="012.52100.00421.57680"/>
        <s v="[Ledger derived financial attribute value combinations].[Derived financial hierarchy attribute value combination].&amp;[012.52100.00422.57680]" c="012.52100.00422.57680"/>
        <s v="[Ledger derived financial attribute value combinations].[Derived financial hierarchy attribute value combination].&amp;[012.52100.00430.57680]" c="012.52100.00430.57680"/>
        <s v="[Ledger derived financial attribute value combinations].[Derived financial hierarchy attribute value combination].&amp;[012.52100.00450.57680]" c="012.52100.00450.57680"/>
        <s v="[Ledger derived financial attribute value combinations].[Derived financial hierarchy attribute value combination].&amp;[012.52100.00450.57681]" c="012.52100.00450.57681"/>
        <s v="[Ledger derived financial attribute value combinations].[Derived financial hierarchy attribute value combination].&amp;[012.52100.00471.57680]" c="012.52100.00471.57680"/>
        <s v="[Ledger derived financial attribute value combinations].[Derived financial hierarchy attribute value combination].&amp;[012.52100.00472.57680]" c="012.52100.00472.57680"/>
        <s v="[Ledger derived financial attribute value combinations].[Derived financial hierarchy attribute value combination].&amp;[012.52100.00474.57680]" c="012.52100.00474.57680"/>
        <s v="[Ledger derived financial attribute value combinations].[Derived financial hierarchy attribute value combination].&amp;[012.52100.00480.57680]" c="012.52100.00480.57680"/>
        <s v="[Ledger derived financial attribute value combinations].[Derived financial hierarchy attribute value combination].&amp;[012.52100.00480.57681]" c="012.52100.00480.57681"/>
        <s v="[Ledger derived financial attribute value combinations].[Derived financial hierarchy attribute value combination].&amp;[012.52100.00490.57680]" c="012.52100.00490.57680"/>
        <s v="[Ledger derived financial attribute value combinations].[Derived financial hierarchy attribute value combination].&amp;[012.52100.00490.57681]" c="012.52100.00490.57681"/>
        <s v="[Ledger derived financial attribute value combinations].[Derived financial hierarchy attribute value combination].&amp;[012.52100.00491.57680]" c="012.52100.00491.57680"/>
        <s v="[Ledger derived financial attribute value combinations].[Derived financial hierarchy attribute value combination].&amp;[012.52100.00961.57680]" c="012.52100.00961.57680"/>
        <s v="[Ledger derived financial attribute value combinations].[Derived financial hierarchy attribute value combination].&amp;[012.52100.00965.57680]" c="012.52100.00965.57680"/>
        <s v="[Ledger derived financial attribute value combinations].[Derived financial hierarchy attribute value combination].&amp;[012.52100.00980.57680]" c="012.52100.00980.57680"/>
        <s v="[Ledger derived financial attribute value combinations].[Derived financial hierarchy attribute value combination].&amp;[012.52100.00981.57680]" c="012.52100.00981.57680"/>
        <s v="[Ledger derived financial attribute value combinations].[Derived financial hierarchy attribute value combination].&amp;[012.52100.36990..]" c="012.52100.36990.."/>
        <s v="[Ledger derived financial attribute value combinations].[Derived financial hierarchy attribute value combination].&amp;[012.52105.00350.57682]" c="012.52105.00350.57682"/>
        <s v="[Ledger derived financial attribute value combinations].[Derived financial hierarchy attribute value combination].&amp;[012.52105.00360.57682]" c="012.52105.00360.57682"/>
        <s v="[Ledger derived financial attribute value combinations].[Derived financial hierarchy attribute value combination].&amp;[012.52105.00450.57682]" c="012.52105.00450.57682"/>
        <s v="[Ledger derived financial attribute value combinations].[Derived financial hierarchy attribute value combination].&amp;[012.52105.00474.57682]" c="012.52105.00474.57682"/>
        <s v="[Ledger derived financial attribute value combinations].[Derived financial hierarchy attribute value combination].&amp;[012.52105.00480.57682]" c="012.52105.00480.57682"/>
        <s v="[Ledger derived financial attribute value combinations].[Derived financial hierarchy attribute value combination].&amp;[012.52106.00410.57680]" c="012.52106.00410.57680"/>
        <s v="[Ledger derived financial attribute value combinations].[Derived financial hierarchy attribute value combination].&amp;[012.52106.00410.57681]" c="012.52106.00410.57681"/>
        <s v="[Ledger derived financial attribute value combinations].[Derived financial hierarchy attribute value combination].&amp;[012.52106.00480.57681]" c="012.52106.00480.57681"/>
        <s v="[Ledger derived financial attribute value combinations].[Derived financial hierarchy attribute value combination].&amp;[012.52106.30500..]" c="012.52106.30500.."/>
        <s v="[Ledger derived financial attribute value combinations].[Derived financial hierarchy attribute value combination].&amp;[012.52106.34732..]" c="012.52106.34732.."/>
        <s v="[Ledger derived financial attribute value combinations].[Derived financial hierarchy attribute value combination].&amp;[012.52110.00350.57683]" c="012.52110.00350.57683"/>
        <s v="[Ledger derived financial attribute value combinations].[Derived financial hierarchy attribute value combination].&amp;[012.52110.00360.57681]" c="012.52110.00360.57681"/>
        <s v="[Ledger derived financial attribute value combinations].[Derived financial hierarchy attribute value combination].&amp;[012.52110.00360.57683]" c="012.52110.00360.57683"/>
        <s v="[Ledger derived financial attribute value combinations].[Derived financial hierarchy attribute value combination].&amp;[012.52110.00450.57683]" c="012.52110.00450.57683"/>
        <s v="[Ledger derived financial attribute value combinations].[Derived financial hierarchy attribute value combination].&amp;[012.52110.00480.57683]" c="012.52110.00480.57683"/>
        <s v="[Ledger derived financial attribute value combinations].[Derived financial hierarchy attribute value combination].&amp;[012.52115.00350.57684]" c="012.52115.00350.57684"/>
        <s v="[Ledger derived financial attribute value combinations].[Derived financial hierarchy attribute value combination].&amp;[012.52115.00350.57685]" c="012.52115.00350.57685"/>
        <s v="[Ledger derived financial attribute value combinations].[Derived financial hierarchy attribute value combination].&amp;[012.52115.00360.57680]" c="012.52115.00360.57680"/>
        <s v="[Ledger derived financial attribute value combinations].[Derived financial hierarchy attribute value combination].&amp;[012.52115.00360.57684]" c="012.52115.00360.57684"/>
        <s v="[Ledger derived financial attribute value combinations].[Derived financial hierarchy attribute value combination].&amp;[012.52115.00450.57684]" c="012.52115.00450.57684"/>
        <s v="[Ledger derived financial attribute value combinations].[Derived financial hierarchy attribute value combination].&amp;[012.52115.00480.57684]" c="012.52115.00480.57684"/>
        <s v="[Ledger derived financial attribute value combinations].[Derived financial hierarchy attribute value combination].&amp;[012.52120.00350.57685]" c="012.52120.00350.57685"/>
        <s v="[Ledger derived financial attribute value combinations].[Derived financial hierarchy attribute value combination].&amp;[012.52120.00360.57685]" c="012.52120.00360.57685"/>
        <s v="[Ledger derived financial attribute value combinations].[Derived financial hierarchy attribute value combination].&amp;[012.52120.00450.57685]" c="012.52120.00450.57685"/>
        <s v="[Ledger derived financial attribute value combinations].[Derived financial hierarchy attribute value combination].&amp;[012.52120.00480.57685]" c="012.52120.00480.57685"/>
        <s v="[Ledger derived financial attribute value combinations].[Derived financial hierarchy attribute value combination].&amp;[012.52125.00350.57686]" c="012.52125.00350.57686"/>
        <s v="[Ledger derived financial attribute value combinations].[Derived financial hierarchy attribute value combination].&amp;[012.52125.00360.57686]" c="012.52125.00360.57686"/>
        <s v="[Ledger derived financial attribute value combinations].[Derived financial hierarchy attribute value combination].&amp;[012.52125.00450.57686]" c="012.52125.00450.57686"/>
        <s v="[Ledger derived financial attribute value combinations].[Derived financial hierarchy attribute value combination].&amp;[012.52125.00480.57686]" c="012.52125.00480.57686"/>
        <s v="[Ledger derived financial attribute value combinations].[Derived financial hierarchy attribute value combination].&amp;[012.52130.00350.57687]" c="012.52130.00350.57687"/>
        <s v="[Ledger derived financial attribute value combinations].[Derived financial hierarchy attribute value combination].&amp;[012.52130.00360.57682]" c="012.52130.00360.57682"/>
        <s v="[Ledger derived financial attribute value combinations].[Derived financial hierarchy attribute value combination].&amp;[012.52130.00360.57684]" c="012.52130.00360.57684"/>
        <s v="[Ledger derived financial attribute value combinations].[Derived financial hierarchy attribute value combination].&amp;[012.52130.00360.57687]" c="012.52130.00360.57687"/>
        <s v="[Ledger derived financial attribute value combinations].[Derived financial hierarchy attribute value combination].&amp;[012.52130.00450.57687]" c="012.52130.00450.57687"/>
        <s v="[Ledger derived financial attribute value combinations].[Derived financial hierarchy attribute value combination].&amp;[012.52130.00480.57687]" c="012.52130.00480.57687"/>
        <s v="[Ledger derived financial attribute value combinations].[Derived financial hierarchy attribute value combination].&amp;[012.52135.00350.57688]" c="012.52135.00350.57688"/>
        <s v="[Ledger derived financial attribute value combinations].[Derived financial hierarchy attribute value combination].&amp;[012.52135.00360.57688]" c="012.52135.00360.57688"/>
        <s v="[Ledger derived financial attribute value combinations].[Derived financial hierarchy attribute value combination].&amp;[012.52135.00450.57688]" c="012.52135.00450.57688"/>
        <s v="[Ledger derived financial attribute value combinations].[Derived financial hierarchy attribute value combination].&amp;[012.52135.00480.57688]" c="012.52135.00480.57688"/>
        <s v="[Ledger derived financial attribute value combinations].[Derived financial hierarchy attribute value combination].&amp;[012.52140.00350.57689]" c="012.52140.00350.57689"/>
        <s v="[Ledger derived financial attribute value combinations].[Derived financial hierarchy attribute value combination].&amp;[012.52140.00360.57689]" c="012.52140.00360.57689"/>
        <s v="[Ledger derived financial attribute value combinations].[Derived financial hierarchy attribute value combination].&amp;[012.52140.00450.57689]" c="012.52140.00450.57689"/>
        <s v="[Ledger derived financial attribute value combinations].[Derived financial hierarchy attribute value combination].&amp;[012.52140.00480.57689]" c="012.52140.00480.57689"/>
        <s v="[Ledger derived financial attribute value combinations].[Derived financial hierarchy attribute value combination].&amp;[012.52145.00350.57687]" c="012.52145.00350.57687"/>
        <s v="[Ledger derived financial attribute value combinations].[Derived financial hierarchy attribute value combination].&amp;[012.52145.00350.57689]" c="012.52145.00350.57689"/>
        <s v="[Ledger derived financial attribute value combinations].[Derived financial hierarchy attribute value combination].&amp;[012.52145.00360.57689]" c="012.52145.00360.57689"/>
        <s v="[Ledger derived financial attribute value combinations].[Derived financial hierarchy attribute value combination].&amp;[012.52145.00450.57689]" c="012.52145.00450.57689"/>
        <s v="[Ledger derived financial attribute value combinations].[Derived financial hierarchy attribute value combination].&amp;[012.52145.00480.57689]" c="012.52145.00480.57689"/>
        <s v="[Ledger derived financial attribute value combinations].[Derived financial hierarchy attribute value combination].&amp;[012.59000.31110..7083]" c="012.59000.31110..7083"/>
        <s v="[Ledger derived financial attribute value combinations].[Derived financial hierarchy attribute value combination].&amp;[012.59000.33828..]" c="012.59000.33828.."/>
        <s v="[Ledger derived financial attribute value combinations].[Derived financial hierarchy attribute value combination].&amp;[012.59000.33831..]" c="012.59000.33831.."/>
        <s v="[Ledger derived financial attribute value combinations].[Derived financial hierarchy attribute value combination].&amp;[012.59000.33842..]" c="012.59000.33842.."/>
        <s v="[Ledger derived financial attribute value combinations].[Derived financial hierarchy attribute value combination].&amp;[012.59000.34731..5011]" c="012.59000.34731..5011"/>
        <s v="[Ledger derived financial attribute value combinations].[Derived financial hierarchy attribute value combination].&amp;[012.59000.34732..]" c="012.59000.34732.."/>
        <s v="[Ledger derived financial attribute value combinations].[Derived financial hierarchy attribute value combination].&amp;[012.59000.36111..]" c="012.59000.36111.."/>
        <s v="[Ledger derived financial attribute value combinations].[Derived financial hierarchy attribute value combination].&amp;[012.59000.36251..]" c="012.59000.36251.."/>
        <s v="[Ledger derived financial attribute value combinations].[Derived financial hierarchy attribute value combination].&amp;[012.59000.36710..]" c="012.59000.36710.."/>
        <s v="[Ledger derived financial attribute value combinations].[Derived financial hierarchy attribute value combination].&amp;[012.59000.36990..]" c="012.59000.36990.."/>
        <s v="[Ledger derived financial attribute value combinations].[Derived financial hierarchy attribute value combination].&amp;[013.00000.30500..]" c="013.00000.30500.."/>
        <s v="[Ledger derived financial attribute value combinations].[Derived financial hierarchy attribute value combination].&amp;[013.02100.39700..]" c="013.02100.39700.."/>
        <s v="[Ledger derived financial attribute value combinations].[Derived financial hierarchy attribute value combination].&amp;[013.02131.39700..]" c="013.02131.39700.."/>
        <s v="[Ledger derived financial attribute value combinations].[Derived financial hierarchy attribute value combination].&amp;[013.02131.39700..7288]" c="013.02131.39700..7288"/>
        <s v="[Ledger derived financial attribute value combinations].[Derived financial hierarchy attribute value combination].&amp;[013.02131.39700..7289]" c="013.02131.39700..7289"/>
        <s v="[Ledger derived financial attribute value combinations].[Derived financial hierarchy attribute value combination].&amp;[013.09000.30500..]" c="013.09000.30500.."/>
        <s v="[Ledger derived financial attribute value combinations].[Derived financial hierarchy attribute value combination].&amp;[013.51302.00360.57393]" c="013.51302.00360.57393"/>
        <s v="[Ledger derived financial attribute value combinations].[Derived financial hierarchy attribute value combination].&amp;[013.51303.00360.55400]" c="013.51303.00360.55400"/>
        <s v="[Ledger derived financial attribute value combinations].[Derived financial hierarchy attribute value combination].&amp;[013.51800.00009.57393]" c="013.51800.00009.57393"/>
        <s v="[Ledger derived financial attribute value combinations].[Derived financial hierarchy attribute value combination].&amp;[013.51800.00110.57393]" c="013.51800.00110.57393"/>
        <s v="[Ledger derived financial attribute value combinations].[Derived financial hierarchy attribute value combination].&amp;[013.51800.00120.57393]" c="013.51800.00120.57393"/>
        <s v="[Ledger derived financial attribute value combinations].[Derived financial hierarchy attribute value combination].&amp;[013.51800.00130.57393]" c="013.51800.00130.57393"/>
        <s v="[Ledger derived financial attribute value combinations].[Derived financial hierarchy attribute value combination].&amp;[013.51800.00220.57393]" c="013.51800.00220.57393"/>
        <s v="[Ledger derived financial attribute value combinations].[Derived financial hierarchy attribute value combination].&amp;[013.51800.00230.57393]" c="013.51800.00230.57393"/>
        <s v="[Ledger derived financial attribute value combinations].[Derived financial hierarchy attribute value combination].&amp;[013.51800.00231.57393]" c="013.51800.00231.57393"/>
        <s v="[Ledger derived financial attribute value combinations].[Derived financial hierarchy attribute value combination].&amp;[013.51800.00233.57393]" c="013.51800.00233.57393"/>
        <s v="[Ledger derived financial attribute value combinations].[Derived financial hierarchy attribute value combination].&amp;[013.51800.00235.57393]" c="013.51800.00235.57393"/>
        <s v="[Ledger derived financial attribute value combinations].[Derived financial hierarchy attribute value combination].&amp;[013.51800.00240.57393]" c="013.51800.00240.57393"/>
        <s v="[Ledger derived financial attribute value combinations].[Derived financial hierarchy attribute value combination].&amp;[013.51800.00250.57393]" c="013.51800.00250.57393"/>
        <s v="[Ledger derived financial attribute value combinations].[Derived financial hierarchy attribute value combination].&amp;[013.51800.00310.57393]" c="013.51800.00310.57393"/>
        <s v="[Ledger derived financial attribute value combinations].[Derived financial hierarchy attribute value combination].&amp;[013.51800.00350.57393]" c="013.51800.00350.57393"/>
        <s v="[Ledger derived financial attribute value combinations].[Derived financial hierarchy attribute value combination].&amp;[013.51800.00360.57393]" c="013.51800.00360.57393"/>
        <s v="[Ledger derived financial attribute value combinations].[Derived financial hierarchy attribute value combination].&amp;[013.51800.00370.57393]" c="013.51800.00370.57393"/>
        <s v="[Ledger derived financial attribute value combinations].[Derived financial hierarchy attribute value combination].&amp;[013.51800.00410.57393]" c="013.51800.00410.57393"/>
        <s v="[Ledger derived financial attribute value combinations].[Derived financial hierarchy attribute value combination].&amp;[013.51800.00420.57393]" c="013.51800.00420.57393"/>
        <s v="[Ledger derived financial attribute value combinations].[Derived financial hierarchy attribute value combination].&amp;[013.51800.00422.57393]" c="013.51800.00422.57393"/>
        <s v="[Ledger derived financial attribute value combinations].[Derived financial hierarchy attribute value combination].&amp;[013.51800.00430.57393]" c="013.51800.00430.57393"/>
        <s v="[Ledger derived financial attribute value combinations].[Derived financial hierarchy attribute value combination].&amp;[013.51800.00440.57393]" c="013.51800.00440.57393"/>
        <s v="[Ledger derived financial attribute value combinations].[Derived financial hierarchy attribute value combination].&amp;[013.51800.00450.57393]" c="013.51800.00450.57393"/>
        <s v="[Ledger derived financial attribute value combinations].[Derived financial hierarchy attribute value combination].&amp;[013.51800.00490.57393]" c="013.51800.00490.57393"/>
        <s v="[Ledger derived financial attribute value combinations].[Derived financial hierarchy attribute value combination].&amp;[013.51800.00491.57393]" c="013.51800.00491.57393"/>
        <s v="[Ledger derived financial attribute value combinations].[Derived financial hierarchy attribute value combination].&amp;[013.51800.00961.57393]" c="013.51800.00961.57393"/>
        <s v="[Ledger derived financial attribute value combinations].[Derived financial hierarchy attribute value combination].&amp;[013.51800.00965.57393]" c="013.51800.00965.57393"/>
        <s v="[Ledger derived financial attribute value combinations].[Derived financial hierarchy attribute value combination].&amp;[013.51800.34741..]" c="013.51800.34741.."/>
        <s v="[Ledger derived financial attribute value combinations].[Derived financial hierarchy attribute value combination].&amp;[013.51800.36710..]" c="013.51800.36710.."/>
        <s v="[Ledger derived financial attribute value combinations].[Derived financial hierarchy attribute value combination].&amp;[013.51801.00009.57393]" c="013.51801.00009.57393"/>
        <s v="[Ledger derived financial attribute value combinations].[Derived financial hierarchy attribute value combination].&amp;[013.51801.00110.57393]" c="013.51801.00110.57393"/>
        <s v="[Ledger derived financial attribute value combinations].[Derived financial hierarchy attribute value combination].&amp;[013.51801.00120.57393]" c="013.51801.00120.57393"/>
        <s v="[Ledger derived financial attribute value combinations].[Derived financial hierarchy attribute value combination].&amp;[013.51801.00130.57393]" c="013.51801.00130.57393"/>
        <s v="[Ledger derived financial attribute value combinations].[Derived financial hierarchy attribute value combination].&amp;[013.51801.00220.52121]" c="013.51801.00220.52121"/>
        <s v="[Ledger derived financial attribute value combinations].[Derived financial hierarchy attribute value combination].&amp;[013.51801.00220.57393]" c="013.51801.00220.57393"/>
        <s v="[Ledger derived financial attribute value combinations].[Derived financial hierarchy attribute value combination].&amp;[013.51801.00230.57393]" c="013.51801.00230.57393"/>
        <s v="[Ledger derived financial attribute value combinations].[Derived financial hierarchy attribute value combination].&amp;[013.51801.00231.57393]" c="013.51801.00231.57393"/>
        <s v="[Ledger derived financial attribute value combinations].[Derived financial hierarchy attribute value combination].&amp;[013.51801.00233.57393]" c="013.51801.00233.57393"/>
        <s v="[Ledger derived financial attribute value combinations].[Derived financial hierarchy attribute value combination].&amp;[013.51801.00234.57393]" c="013.51801.00234.57393"/>
        <s v="[Ledger derived financial attribute value combinations].[Derived financial hierarchy attribute value combination].&amp;[013.51801.00235.52121]" c="013.51801.00235.52121"/>
        <s v="[Ledger derived financial attribute value combinations].[Derived financial hierarchy attribute value combination].&amp;[013.51801.00235.57393]" c="013.51801.00235.57393"/>
        <s v="[Ledger derived financial attribute value combinations].[Derived financial hierarchy attribute value combination].&amp;[013.51801.00250.52121]" c="013.51801.00250.52121"/>
        <s v="[Ledger derived financial attribute value combinations].[Derived financial hierarchy attribute value combination].&amp;[013.51801.00250.57393]" c="013.51801.00250.57393"/>
        <s v="[Ledger derived financial attribute value combinations].[Derived financial hierarchy attribute value combination].&amp;[013.51801.00310.57393]" c="013.51801.00310.57393"/>
        <s v="[Ledger derived financial attribute value combinations].[Derived financial hierarchy attribute value combination].&amp;[013.51801.00350.57393]" c="013.51801.00350.57393"/>
        <s v="[Ledger derived financial attribute value combinations].[Derived financial hierarchy attribute value combination].&amp;[013.51801.00360.52110]" c="013.51801.00360.52110"/>
        <s v="[Ledger derived financial attribute value combinations].[Derived financial hierarchy attribute value combination].&amp;[013.51801.00360.57393]" c="013.51801.00360.57393"/>
        <s v="[Ledger derived financial attribute value combinations].[Derived financial hierarchy attribute value combination].&amp;[013.51801.00360.57422]" c="013.51801.00360.57422"/>
        <s v="[Ledger derived financial attribute value combinations].[Derived financial hierarchy attribute value combination].&amp;[013.51801.00400.57393]" c="013.51801.00400.57393"/>
        <s v="[Ledger derived financial attribute value combinations].[Derived financial hierarchy attribute value combination].&amp;[013.51801.00410.57393]" c="013.51801.00410.57393"/>
        <s v="[Ledger derived financial attribute value combinations].[Derived financial hierarchy attribute value combination].&amp;[013.51801.00410.57422]" c="013.51801.00410.57422"/>
        <s v="[Ledger derived financial attribute value combinations].[Derived financial hierarchy attribute value combination].&amp;[013.51801.00412.57393]" c="013.51801.00412.57393"/>
        <s v="[Ledger derived financial attribute value combinations].[Derived financial hierarchy attribute value combination].&amp;[013.51801.00420.57393]" c="013.51801.00420.57393"/>
        <s v="[Ledger derived financial attribute value combinations].[Derived financial hierarchy attribute value combination].&amp;[013.51801.00440.57393]" c="013.51801.00440.57393"/>
        <s v="[Ledger derived financial attribute value combinations].[Derived financial hierarchy attribute value combination].&amp;[013.51801.00450.57393]" c="013.51801.00450.57393"/>
        <s v="[Ledger derived financial attribute value combinations].[Derived financial hierarchy attribute value combination].&amp;[013.51801.00490.57320]" c="013.51801.00490.57320"/>
        <s v="[Ledger derived financial attribute value combinations].[Derived financial hierarchy attribute value combination].&amp;[013.51801.00490.57393]" c="013.51801.00490.57393"/>
        <s v="[Ledger derived financial attribute value combinations].[Derived financial hierarchy attribute value combination].&amp;[013.51801.00490.57422]" c="013.51801.00490.57422"/>
        <s v="[Ledger derived financial attribute value combinations].[Derived financial hierarchy attribute value combination].&amp;[013.51801.00961.57393]" c="013.51801.00961.57393"/>
        <s v="[Ledger derived financial attribute value combinations].[Derived financial hierarchy attribute value combination].&amp;[013.51801.00965.57393]" c="013.51801.00965.57393"/>
        <s v="[Ledger derived financial attribute value combinations].[Derived financial hierarchy attribute value combination].&amp;[013.51801.34741..]" c="013.51801.34741.."/>
        <s v="[Ledger derived financial attribute value combinations].[Derived financial hierarchy attribute value combination].&amp;[013.51801.34790..]" c="013.51801.34790.."/>
        <s v="[Ledger derived financial attribute value combinations].[Derived financial hierarchy attribute value combination].&amp;[013.51801.34791..]" c="013.51801.34791.."/>
        <s v="[Ledger derived financial attribute value combinations].[Derived financial hierarchy attribute value combination].&amp;[013.51801.36240..]" c="013.51801.36240.."/>
        <s v="[Ledger derived financial attribute value combinations].[Derived financial hierarchy attribute value combination].&amp;[013.51801.36240..5708]" c="013.51801.36240..5708"/>
        <s v="[Ledger derived financial attribute value combinations].[Derived financial hierarchy attribute value combination].&amp;[013.51801.36240..5709]" c="013.51801.36240..5709"/>
        <s v="[Ledger derived financial attribute value combinations].[Derived financial hierarchy attribute value combination].&amp;[013.51801.36710..]" c="013.51801.36710.."/>
        <s v="[Ledger derived financial attribute value combinations].[Derived financial hierarchy attribute value combination].&amp;[013.51802.00009.57393]" c="013.51802.00009.57393"/>
        <s v="[Ledger derived financial attribute value combinations].[Derived financial hierarchy attribute value combination].&amp;[013.51802.00110.57393]" c="013.51802.00110.57393"/>
        <s v="[Ledger derived financial attribute value combinations].[Derived financial hierarchy attribute value combination].&amp;[013.51802.00120.57393]" c="013.51802.00120.57393"/>
        <s v="[Ledger derived financial attribute value combinations].[Derived financial hierarchy attribute value combination].&amp;[013.51802.00130.57393]" c="013.51802.00130.57393"/>
        <s v="[Ledger derived financial attribute value combinations].[Derived financial hierarchy attribute value combination].&amp;[013.51802.00220.57393]" c="013.51802.00220.57393"/>
        <s v="[Ledger derived financial attribute value combinations].[Derived financial hierarchy attribute value combination].&amp;[013.51802.00230.57393]" c="013.51802.00230.57393"/>
        <s v="[Ledger derived financial attribute value combinations].[Derived financial hierarchy attribute value combination].&amp;[013.51802.00231.57393]" c="013.51802.00231.57393"/>
        <s v="[Ledger derived financial attribute value combinations].[Derived financial hierarchy attribute value combination].&amp;[013.51802.00233.57393]" c="013.51802.00233.57393"/>
        <s v="[Ledger derived financial attribute value combinations].[Derived financial hierarchy attribute value combination].&amp;[013.51802.00235.57393]" c="013.51802.00235.57393"/>
        <s v="[Ledger derived financial attribute value combinations].[Derived financial hierarchy attribute value combination].&amp;[013.51802.00250.57393]" c="013.51802.00250.57393"/>
        <s v="[Ledger derived financial attribute value combinations].[Derived financial hierarchy attribute value combination].&amp;[013.51802.00310.57393]" c="013.51802.00310.57393"/>
        <s v="[Ledger derived financial attribute value combinations].[Derived financial hierarchy attribute value combination].&amp;[013.51802.00360.57393]" c="013.51802.00360.57393"/>
        <s v="[Ledger derived financial attribute value combinations].[Derived financial hierarchy attribute value combination].&amp;[013.51802.00410.57393]" c="013.51802.00410.57393"/>
        <s v="[Ledger derived financial attribute value combinations].[Derived financial hierarchy attribute value combination].&amp;[013.51802.00420.57393]" c="013.51802.00420.57393"/>
        <s v="[Ledger derived financial attribute value combinations].[Derived financial hierarchy attribute value combination].&amp;[013.51802.00440.57393]" c="013.51802.00440.57393"/>
        <s v="[Ledger derived financial attribute value combinations].[Derived financial hierarchy attribute value combination].&amp;[013.51802.00450.57393]" c="013.51802.00450.57393"/>
        <s v="[Ledger derived financial attribute value combinations].[Derived financial hierarchy attribute value combination].&amp;[013.51802.00480.57393]" c="013.51802.00480.57393"/>
        <s v="[Ledger derived financial attribute value combinations].[Derived financial hierarchy attribute value combination].&amp;[013.51802.00490.57393]" c="013.51802.00490.57393"/>
        <s v="[Ledger derived financial attribute value combinations].[Derived financial hierarchy attribute value combination].&amp;[013.51802.00961.57393]" c="013.51802.00961.57393"/>
        <s v="[Ledger derived financial attribute value combinations].[Derived financial hierarchy attribute value combination].&amp;[013.51802.00965.57393]" c="013.51802.00965.57393"/>
        <s v="[Ledger derived financial attribute value combinations].[Derived financial hierarchy attribute value combination].&amp;[013.51802.36710..]" c="013.51802.36710.."/>
        <s v="[Ledger derived financial attribute value combinations].[Derived financial hierarchy attribute value combination].&amp;[013.51803.00009.57393]" c="013.51803.00009.57393"/>
        <s v="[Ledger derived financial attribute value combinations].[Derived financial hierarchy attribute value combination].&amp;[013.51803.00130.57393]" c="013.51803.00130.57393"/>
        <s v="[Ledger derived financial attribute value combinations].[Derived financial hierarchy attribute value combination].&amp;[013.51803.00220.57393]" c="013.51803.00220.57393"/>
        <s v="[Ledger derived financial attribute value combinations].[Derived financial hierarchy attribute value combination].&amp;[013.51803.00230.57393]" c="013.51803.00230.57393"/>
        <s v="[Ledger derived financial attribute value combinations].[Derived financial hierarchy attribute value combination].&amp;[013.51803.00233.57393]" c="013.51803.00233.57393"/>
        <s v="[Ledger derived financial attribute value combinations].[Derived financial hierarchy attribute value combination].&amp;[013.51803.00235.57393]" c="013.51803.00235.57393"/>
        <s v="[Ledger derived financial attribute value combinations].[Derived financial hierarchy attribute value combination].&amp;[013.51803.00360.57393]" c="013.51803.00360.57393"/>
        <s v="[Ledger derived financial attribute value combinations].[Derived financial hierarchy attribute value combination].&amp;[013.51803.00380.57393]" c="013.51803.00380.57393"/>
        <s v="[Ledger derived financial attribute value combinations].[Derived financial hierarchy attribute value combination].&amp;[013.51803.00410.57393]" c="013.51803.00410.57393"/>
        <s v="[Ledger derived financial attribute value combinations].[Derived financial hierarchy attribute value combination].&amp;[013.51803.00440.57393]" c="013.51803.00440.57393"/>
        <s v="[Ledger derived financial attribute value combinations].[Derived financial hierarchy attribute value combination].&amp;[013.51803.00450.57393]" c="013.51803.00450.57393"/>
        <s v="[Ledger derived financial attribute value combinations].[Derived financial hierarchy attribute value combination].&amp;[013.51803.00480.57393]" c="013.51803.00480.57393"/>
        <s v="[Ledger derived financial attribute value combinations].[Derived financial hierarchy attribute value combination].&amp;[013.51803.00490.57393]" c="013.51803.00490.57393"/>
        <s v="[Ledger derived financial attribute value combinations].[Derived financial hierarchy attribute value combination].&amp;[013.51803.00965.57393]" c="013.51803.00965.57393"/>
        <s v="[Ledger derived financial attribute value combinations].[Derived financial hierarchy attribute value combination].&amp;[013.51803.36710..]" c="013.51803.36710.."/>
        <s v="[Ledger derived financial attribute value combinations].[Derived financial hierarchy attribute value combination].&amp;[013.51804.00120.57393]" c="013.51804.00120.57393"/>
        <s v="[Ledger derived financial attribute value combinations].[Derived financial hierarchy attribute value combination].&amp;[013.51804.00220.57393]" c="013.51804.00220.57393"/>
        <s v="[Ledger derived financial attribute value combinations].[Derived financial hierarchy attribute value combination].&amp;[013.51804.00230.57393]" c="013.51804.00230.57393"/>
        <s v="[Ledger derived financial attribute value combinations].[Derived financial hierarchy attribute value combination].&amp;[013.51804.00250.57393]" c="013.51804.00250.57393"/>
        <s v="[Ledger derived financial attribute value combinations].[Derived financial hierarchy attribute value combination].&amp;[013.51804.00360.57393]" c="013.51804.00360.57393"/>
        <s v="[Ledger derived financial attribute value combinations].[Derived financial hierarchy attribute value combination].&amp;[013.51804.00410.57393]" c="013.51804.00410.57393"/>
        <s v="[Ledger derived financial attribute value combinations].[Derived financial hierarchy attribute value combination].&amp;[013.51804.00420.57393]" c="013.51804.00420.57393"/>
        <s v="[Ledger derived financial attribute value combinations].[Derived financial hierarchy attribute value combination].&amp;[013.51804.00440.57393]" c="013.51804.00440.57393"/>
        <s v="[Ledger derived financial attribute value combinations].[Derived financial hierarchy attribute value combination].&amp;[013.51804.00450.57393]" c="013.51804.00450.57393"/>
        <s v="[Ledger derived financial attribute value combinations].[Derived financial hierarchy attribute value combination].&amp;[013.51804.00490.57393]" c="013.51804.00490.57393"/>
        <s v="[Ledger derived financial attribute value combinations].[Derived financial hierarchy attribute value combination].&amp;[013.51804.00961.57393]" c="013.51804.00961.57393"/>
        <s v="[Ledger derived financial attribute value combinations].[Derived financial hierarchy attribute value combination].&amp;[013.51804.00965.57393]" c="013.51804.00965.57393"/>
        <s v="[Ledger derived financial attribute value combinations].[Derived financial hierarchy attribute value combination].&amp;[013.51804.34761..]" c="013.51804.34761.."/>
        <s v="[Ledger derived financial attribute value combinations].[Derived financial hierarchy attribute value combination].&amp;[013.51804.36240..]" c="013.51804.36240.."/>
        <s v="[Ledger derived financial attribute value combinations].[Derived financial hierarchy attribute value combination].&amp;[013.51804.36710..]" c="013.51804.36710.."/>
        <s v="[Ledger derived financial attribute value combinations].[Derived financial hierarchy attribute value combination].&amp;[013.51888.00000.50800]" c="013.51888.00000.50800"/>
        <s v="[Ledger derived financial attribute value combinations].[Derived financial hierarchy attribute value combination].&amp;[013.59000.34741..]" c="013.59000.34741.."/>
        <s v="[Ledger derived financial attribute value combinations].[Derived financial hierarchy attribute value combination].&amp;[013.59000.34790..]" c="013.59000.34790.."/>
        <s v="[Ledger derived financial attribute value combinations].[Derived financial hierarchy attribute value combination].&amp;[013.59000.34791..]" c="013.59000.34791.."/>
        <s v="[Ledger derived financial attribute value combinations].[Derived financial hierarchy attribute value combination].&amp;[013.59000.36111..]" c="013.59000.36111.."/>
        <s v="[Ledger derived financial attribute value combinations].[Derived financial hierarchy attribute value combination].&amp;[013.59000.36240..]" c="013.59000.36240.."/>
        <s v="[Ledger derived financial attribute value combinations].[Derived financial hierarchy attribute value combination].&amp;[013.59000.36240..5708]" c="013.59000.36240..5708"/>
        <s v="[Ledger derived financial attribute value combinations].[Derived financial hierarchy attribute value combination].&amp;[013.59000.36710..]" c="013.59000.36710.."/>
        <s v="[Ledger derived financial attribute value combinations].[Derived financial hierarchy attribute value combination].&amp;[019.00000.30500..]" c="019.00000.30500.."/>
        <s v="[Ledger derived financial attribute value combinations].[Derived financial hierarchy attribute value combination].&amp;[019.02100.39700..]" c="019.02100.39700.."/>
        <s v="[Ledger derived financial attribute value combinations].[Derived financial hierarchy attribute value combination].&amp;[019.02118.39700..]" c="019.02118.39700.."/>
        <s v="[Ledger derived financial attribute value combinations].[Derived financial hierarchy attribute value combination].&amp;[019.51888.00000.50800]" c="019.51888.00000.50800"/>
        <s v="[Ledger derived financial attribute value combinations].[Derived financial hierarchy attribute value combination].&amp;[019.80350.00410.55921]" c="019.80350.00410.55921"/>
        <s v="[Ledger derived financial attribute value combinations].[Derived financial hierarchy attribute value combination].&amp;[019.80350.00490.55921]" c="019.80350.00490.55921"/>
        <s v="[Ledger derived financial attribute value combinations].[Derived financial hierarchy attribute value combination].&amp;[019.80350.36710..]" c="019.80350.36710.."/>
        <s v="[Ledger derived financial attribute value combinations].[Derived financial hierarchy attribute value combination].&amp;[019.80351.00110.55921]" c="019.80351.00110.55921"/>
        <s v="[Ledger derived financial attribute value combinations].[Derived financial hierarchy attribute value combination].&amp;[019.80351.00220.55921]" c="019.80351.00220.55921"/>
        <s v="[Ledger derived financial attribute value combinations].[Derived financial hierarchy attribute value combination].&amp;[019.80351.00230.55921]" c="019.80351.00230.55921"/>
        <s v="[Ledger derived financial attribute value combinations].[Derived financial hierarchy attribute value combination].&amp;[019.80351.00235.55921]" c="019.80351.00235.55921"/>
        <s v="[Ledger derived financial attribute value combinations].[Derived financial hierarchy attribute value combination].&amp;[019.80351.00250.55921]" c="019.80351.00250.55921"/>
        <s v="[Ledger derived financial attribute value combinations].[Derived financial hierarchy attribute value combination].&amp;[019.80351.00260.55921]" c="019.80351.00260.55921"/>
        <s v="[Ledger derived financial attribute value combinations].[Derived financial hierarchy attribute value combination].&amp;[019.80351.00410.55921]" c="019.80351.00410.55921"/>
        <s v="[Ledger derived financial attribute value combinations].[Derived financial hierarchy attribute value combination].&amp;[019.80351.00961.55921]" c="019.80351.00961.55921"/>
        <s v="[Ledger derived financial attribute value combinations].[Derived financial hierarchy attribute value combination].&amp;[019.80351.00965.55921]" c="019.80351.00965.55921"/>
        <s v="[Ledger derived financial attribute value combinations].[Derived financial hierarchy attribute value combination].&amp;[019.80351.33300.14218.]" c="019.80351.33300.14218."/>
        <s v="[Ledger derived financial attribute value combinations].[Derived financial hierarchy attribute value combination].&amp;[019.80352.00410.55921]" c="019.80352.00410.55921"/>
        <s v="[Ledger derived financial attribute value combinations].[Derived financial hierarchy attribute value combination].&amp;[019.89000.36111..]" c="019.89000.36111.."/>
        <s v="[Ledger derived financial attribute value combinations].[Derived financial hierarchy attribute value combination].&amp;[020.00000.30500..]" c="020.00000.30500.."/>
        <s v="[Ledger derived financial attribute value combinations].[Derived financial hierarchy attribute value combination].&amp;[020.02099.39700..]" c="020.02099.39700.."/>
        <s v="[Ledger derived financial attribute value combinations].[Derived financial hierarchy attribute value combination].&amp;[020.02100.39700..]" c="020.02100.39700.."/>
        <s v="[Ledger derived financial attribute value combinations].[Derived financial hierarchy attribute value combination].&amp;[020.02317.39700..]" c="020.02317.39700.."/>
        <s v="[Ledger derived financial attribute value combinations].[Derived financial hierarchy attribute value combination].&amp;[020.02319.39700..]" c="020.02319.39700.."/>
        <s v="[Ledger derived financial attribute value combinations].[Derived financial hierarchy attribute value combination].&amp;[020.02501.00550.59700]" c="020.02501.00550.59700"/>
        <s v="[Ledger derived financial attribute value combinations].[Derived financial hierarchy attribute value combination].&amp;[020.40460.00640.59422]" c="020.40460.00640.59422"/>
        <s v="[Ledger derived financial attribute value combinations].[Derived financial hierarchy attribute value combination].&amp;[020.51888.00000.50800]" c="020.51888.00000.50800"/>
        <s v="[Ledger derived financial attribute value combinations].[Derived financial hierarchy attribute value combination].&amp;[020.60100.00640.59422]" c="020.60100.00640.59422"/>
        <s v="[Ledger derived financial attribute value combinations].[Derived financial hierarchy attribute value combination].&amp;[020.60100.36111..]" c="020.60100.36111.."/>
        <s v="[Ledger derived financial attribute value combinations].[Derived financial hierarchy attribute value combination].&amp;[020.60100.39510..]" c="020.60100.39510.."/>
        <s v="[Ledger derived financial attribute value combinations].[Derived financial hierarchy attribute value combination].&amp;[020.60400.00009.59422]" c="020.60400.00009.59422"/>
        <s v="[Ledger derived financial attribute value combinations].[Derived financial hierarchy attribute value combination].&amp;[020.60400.00340.52222]" c="020.60400.00340.52222"/>
        <s v="[Ledger derived financial attribute value combinations].[Derived financial hierarchy attribute value combination].&amp;[020.60400.00340.59422]" c="020.60400.00340.59422"/>
        <s v="[Ledger derived financial attribute value combinations].[Derived financial hierarchy attribute value combination].&amp;[020.60400.00350.52222]" c="020.60400.00350.52222"/>
        <s v="[Ledger derived financial attribute value combinations].[Derived financial hierarchy attribute value combination].&amp;[020.60400.00350.52261]" c="020.60400.00350.52261"/>
        <s v="[Ledger derived financial attribute value combinations].[Derived financial hierarchy attribute value combination].&amp;[020.60400.00350.59422]" c="020.60400.00350.59422"/>
        <s v="[Ledger derived financial attribute value combinations].[Derived financial hierarchy attribute value combination].&amp;[020.60400.00360.52210]" c="020.60400.00360.52210"/>
        <s v="[Ledger derived financial attribute value combinations].[Derived financial hierarchy attribute value combination].&amp;[020.60400.00360.59422]" c="020.60400.00360.59422"/>
        <s v="[Ledger derived financial attribute value combinations].[Derived financial hierarchy attribute value combination].&amp;[020.60400.00480.52261]" c="020.60400.00480.52261"/>
        <s v="[Ledger derived financial attribute value combinations].[Derived financial hierarchy attribute value combination].&amp;[020.60400.00640.59418]" c="020.60400.00640.59418"/>
        <s v="[Ledger derived financial attribute value combinations].[Derived financial hierarchy attribute value combination].&amp;[020.60400.00640.59422]" c="020.60400.00640.59422"/>
        <s v="[Ledger derived financial attribute value combinations].[Derived financial hierarchy attribute value combination].&amp;[021.00000.00000.50800]" c="021.00000.00000.50800"/>
        <s v="[Ledger derived financial attribute value combinations].[Derived financial hierarchy attribute value combination].&amp;[021.00000.00002.50800]" c="021.00000.00002.50800"/>
        <s v="[Ledger derived financial attribute value combinations].[Derived financial hierarchy attribute value combination].&amp;[021.00000.00004.50800]" c="021.00000.00004.50800"/>
        <s v="[Ledger derived financial attribute value combinations].[Derived financial hierarchy attribute value combination].&amp;[021.00000.30500..]" c="021.00000.30500.."/>
        <s v="[Ledger derived financial attribute value combinations].[Derived financial hierarchy attribute value combination].&amp;[021.02100.00550.59700]" c="021.02100.00550.59700"/>
        <s v="[Ledger derived financial attribute value combinations].[Derived financial hierarchy attribute value combination].&amp;[021.02511.39700..]" c="021.02511.39700.."/>
        <s v="[Ledger derived financial attribute value combinations].[Derived financial hierarchy attribute value combination].&amp;[021.04300.00260.52110]" c="021.04300.00260.52110"/>
        <s v="[Ledger derived financial attribute value combinations].[Derived financial hierarchy attribute value combination].&amp;[021.04300.00261.52110]" c="021.04300.00261.52110"/>
        <s v="[Ledger derived financial attribute value combinations].[Derived financial hierarchy attribute value combination].&amp;[021.04300.00410.52110]" c="021.04300.00410.52110"/>
        <s v="[Ledger derived financial attribute value combinations].[Derived financial hierarchy attribute value combination].&amp;[021.09000.36990..]" c="021.09000.36990.."/>
        <s v="[Ledger derived financial attribute value combinations].[Derived financial hierarchy attribute value combination].&amp;[021.49000.36111..]" c="021.49000.36111.."/>
        <s v="[Ledger derived financial attribute value combinations].[Derived financial hierarchy attribute value combination].&amp;[021.51888.00000.50800]" c="021.51888.00000.50800"/>
        <s v="[Ledger derived financial attribute value combinations].[Derived financial hierarchy attribute value combination].&amp;[021.51888.00004.50800]" c="021.51888.00004.50800"/>
        <s v="[Ledger derived financial attribute value combinations].[Derived financial hierarchy attribute value combination].&amp;[027.00000.30500..]" c="027.00000.30500.."/>
        <s v="[Ledger derived financial attribute value combinations].[Derived financial hierarchy attribute value combination].&amp;[027.02095.00550.59700]" c="027.02095.00550.59700"/>
        <s v="[Ledger derived financial attribute value combinations].[Derived financial hierarchy attribute value combination].&amp;[027.02100.36990..]" c="027.02100.36990.."/>
        <s v="[Ledger derived financial attribute value combinations].[Derived financial hierarchy attribute value combination].&amp;[027.02100.39700..]" c="027.02100.39700.."/>
        <s v="[Ledger derived financial attribute value combinations].[Derived financial hierarchy attribute value combination].&amp;[027.40420.00009.54290]" c="027.40420.00009.54290"/>
        <s v="[Ledger derived financial attribute value combinations].[Derived financial hierarchy attribute value combination].&amp;[027.40420.00350.51951]" c="027.40420.00350.51951"/>
        <s v="[Ledger derived financial attribute value combinations].[Derived financial hierarchy attribute value combination].&amp;[027.40420.00353.51951]" c="027.40420.00353.51951"/>
        <s v="[Ledger derived financial attribute value combinations].[Derived financial hierarchy attribute value combination].&amp;[027.40420.00353.53230]" c="027.40420.00353.53230"/>
        <s v="[Ledger derived financial attribute value combinations].[Derived financial hierarchy attribute value combination].&amp;[027.40420.00353.54290]" c="027.40420.00353.54290"/>
        <s v="[Ledger derived financial attribute value combinations].[Derived financial hierarchy attribute value combination].&amp;[027.40420.00353.57621]" c="027.40420.00353.57621"/>
        <s v="[Ledger derived financial attribute value combinations].[Derived financial hierarchy attribute value combination].&amp;[027.40420.00353.59564]" c="027.40420.00353.59564"/>
        <s v="[Ledger derived financial attribute value combinations].[Derived financial hierarchy attribute value combination].&amp;[027.40440.00353.51423]" c="027.40440.00353.51423"/>
        <s v="[Ledger derived financial attribute value combinations].[Derived financial hierarchy attribute value combination].&amp;[027.40440.00353.57550]" c="027.40440.00353.57550"/>
        <s v="[Ledger derived financial attribute value combinations].[Derived financial hierarchy attribute value combination].&amp;[027.40440.00360.57550]" c="027.40440.00360.57550"/>
        <s v="[Ledger derived financial attribute value combinations].[Derived financial hierarchy attribute value combination].&amp;[027.40441.00353.51810]" c="027.40441.00353.51810"/>
        <s v="[Ledger derived financial attribute value combinations].[Derived financial hierarchy attribute value combination].&amp;[027.40441.00353.51887]" c="027.40441.00353.51887"/>
        <s v="[Ledger derived financial attribute value combinations].[Derived financial hierarchy attribute value combination].&amp;[027.40441.00353.51888]" c="027.40441.00353.51888"/>
        <s v="[Ledger derived financial attribute value combinations].[Derived financial hierarchy attribute value combination].&amp;[027.40441.00353.59418]" c="027.40441.00353.59418"/>
        <s v="[Ledger derived financial attribute value combinations].[Derived financial hierarchy attribute value combination].&amp;[027.40441.00640.59418]" c="027.40441.00640.59418"/>
        <s v="[Ledger derived financial attribute value combinations].[Derived financial hierarchy attribute value combination].&amp;[027.40442.00009.59421]" c="027.40442.00009.59421"/>
        <s v="[Ledger derived financial attribute value combinations].[Derived financial hierarchy attribute value combination].&amp;[027.40442.00353.51887]" c="027.40442.00353.51887"/>
        <s v="[Ledger derived financial attribute value combinations].[Derived financial hierarchy attribute value combination].&amp;[027.40442.00353.51888]" c="027.40442.00353.51888"/>
        <s v="[Ledger derived financial attribute value combinations].[Derived financial hierarchy attribute value combination].&amp;[027.40442.00353.51951]" c="027.40442.00353.51951"/>
        <s v="[Ledger derived financial attribute value combinations].[Derived financial hierarchy attribute value combination].&amp;[027.40442.00353.52110]" c="027.40442.00353.52110"/>
        <s v="[Ledger derived financial attribute value combinations].[Derived financial hierarchy attribute value combination].&amp;[027.40442.00353.52121]" c="027.40442.00353.52121"/>
        <s v="[Ledger derived financial attribute value combinations].[Derived financial hierarchy attribute value combination].&amp;[027.40442.00353.57550]" c="027.40442.00353.57550"/>
        <s v="[Ledger derived financial attribute value combinations].[Derived financial hierarchy attribute value combination].&amp;[027.40442.00353.59421]" c="027.40442.00353.59421"/>
        <s v="[Ledger derived financial attribute value combinations].[Derived financial hierarchy attribute value combination].&amp;[027.40442.00354.52880]" c="027.40442.00354.52880"/>
        <s v="[Ledger derived financial attribute value combinations].[Derived financial hierarchy attribute value combination].&amp;[027.40442.00355.51888]" c="027.40442.00355.51888"/>
        <s v="[Ledger derived financial attribute value combinations].[Derived financial hierarchy attribute value combination].&amp;[027.40442.00640.59421]" c="027.40442.00640.59421"/>
        <s v="[Ledger derived financial attribute value combinations].[Derived financial hierarchy attribute value combination].&amp;[027.40450.00009.57681]" c="027.40450.00009.57681"/>
        <s v="[Ledger derived financial attribute value combinations].[Derived financial hierarchy attribute value combination].&amp;[027.40450.00009.57683]" c="027.40450.00009.57683"/>
        <s v="[Ledger derived financial attribute value combinations].[Derived financial hierarchy attribute value combination].&amp;[027.40450.00353.57393]" c="027.40450.00353.57393"/>
        <s v="[Ledger derived financial attribute value combinations].[Derived financial hierarchy attribute value combination].&amp;[027.40450.00353.57422]" c="027.40450.00353.57422"/>
        <s v="[Ledger derived financial attribute value combinations].[Derived financial hierarchy attribute value combination].&amp;[027.40450.00353.57423]" c="027.40450.00353.57423"/>
        <s v="[Ledger derived financial attribute value combinations].[Derived financial hierarchy attribute value combination].&amp;[027.40450.00353.57550]" c="027.40450.00353.57550"/>
        <s v="[Ledger derived financial attribute value combinations].[Derived financial hierarchy attribute value combination].&amp;[027.40450.00353.57680]" c="027.40450.00353.57680"/>
        <s v="[Ledger derived financial attribute value combinations].[Derived financial hierarchy attribute value combination].&amp;[027.40450.00353.57681]" c="027.40450.00353.57681"/>
        <s v="[Ledger derived financial attribute value combinations].[Derived financial hierarchy attribute value combination].&amp;[027.40450.00353.57682]" c="027.40450.00353.57682"/>
        <s v="[Ledger derived financial attribute value combinations].[Derived financial hierarchy attribute value combination].&amp;[027.40450.00353.57683]" c="027.40450.00353.57683"/>
        <s v="[Ledger derived financial attribute value combinations].[Derived financial hierarchy attribute value combination].&amp;[027.40450.00353.57691]" c="027.40450.00353.57691"/>
        <s v="[Ledger derived financial attribute value combinations].[Derived financial hierarchy attribute value combination].&amp;[027.40450.00353.59476]" c="027.40450.00353.59476"/>
        <s v="[Ledger derived financial attribute value combinations].[Derived financial hierarchy attribute value combination].&amp;[027.40450.00355.57422]" c="027.40450.00355.57422"/>
        <s v="[Ledger derived financial attribute value combinations].[Derived financial hierarchy attribute value combination].&amp;[027.40450.00355.57681]" c="027.40450.00355.57681"/>
        <s v="[Ledger derived financial attribute value combinations].[Derived financial hierarchy attribute value combination].&amp;[027.40450.00355.57683]" c="027.40450.00355.57683"/>
        <s v="[Ledger derived financial attribute value combinations].[Derived financial hierarchy attribute value combination].&amp;[027.40450.00360.57680]" c="027.40450.00360.57680"/>
        <s v="[Ledger derived financial attribute value combinations].[Derived financial hierarchy attribute value combination].&amp;[027.40450.00360.59476]" c="027.40450.00360.59476"/>
        <s v="[Ledger derived financial attribute value combinations].[Derived financial hierarchy attribute value combination].&amp;[027.40450.00450.57683]" c="027.40450.00450.57683"/>
        <s v="[Ledger derived financial attribute value combinations].[Derived financial hierarchy attribute value combination].&amp;[027.40450.00480.57682]" c="027.40450.00480.57682"/>
        <s v="[Ledger derived financial attribute value combinations].[Derived financial hierarchy attribute value combination].&amp;[027.40450.00630.59476]" c="027.40450.00630.59476"/>
        <s v="[Ledger derived financial attribute value combinations].[Derived financial hierarchy attribute value combination].&amp;[027.40450.00640.57683]" c="027.40450.00640.57683"/>
        <s v="[Ledger derived financial attribute value combinations].[Derived financial hierarchy attribute value combination].&amp;[027.40450.00640.59474]" c="027.40450.00640.59474"/>
        <s v="[Ledger derived financial attribute value combinations].[Derived financial hierarchy attribute value combination].&amp;[027.40450.00640.59476]" c="027.40450.00640.59476"/>
        <s v="[Ledger derived financial attribute value combinations].[Derived financial hierarchy attribute value combination].&amp;[027.40460.00009.52222]" c="027.40460.00009.52222"/>
        <s v="[Ledger derived financial attribute value combinations].[Derived financial hierarchy attribute value combination].&amp;[027.40460.00271.52222]" c="027.40460.00271.52222"/>
        <s v="[Ledger derived financial attribute value combinations].[Derived financial hierarchy attribute value combination].&amp;[027.40460.00353.52222]" c="027.40460.00353.52222"/>
        <s v="[Ledger derived financial attribute value combinations].[Derived financial hierarchy attribute value combination].&amp;[027.40460.00353.52250]" c="027.40460.00353.52250"/>
        <s v="[Ledger derived financial attribute value combinations].[Derived financial hierarchy attribute value combination].&amp;[027.40460.00355.52250]" c="027.40460.00355.52250"/>
        <s v="[Ledger derived financial attribute value combinations].[Derived financial hierarchy attribute value combination].&amp;[027.40460.00640.59422]" c="027.40460.00640.59422"/>
        <s v="[Ledger derived financial attribute value combinations].[Derived financial hierarchy attribute value combination].&amp;[027.40470.00009.59421]" c="027.40470.00009.59421"/>
        <s v="[Ledger derived financial attribute value combinations].[Derived financial hierarchy attribute value combination].&amp;[027.40470.00353.52121]" c="027.40470.00353.52121"/>
        <s v="[Ledger derived financial attribute value combinations].[Derived financial hierarchy attribute value combination].&amp;[027.40470.00353.52150]" c="027.40470.00353.52150"/>
        <s v="[Ledger derived financial attribute value combinations].[Derived financial hierarchy attribute value combination].&amp;[027.40470.00354.52150]" c="027.40470.00354.52150"/>
        <s v="[Ledger derived financial attribute value combinations].[Derived financial hierarchy attribute value combination].&amp;[027.40470.00355.52150]" c="027.40470.00355.52150"/>
        <s v="[Ledger derived financial attribute value combinations].[Derived financial hierarchy attribute value combination].&amp;[027.40470.00640.59421]" c="027.40470.00640.59421"/>
        <s v="[Ledger derived financial attribute value combinations].[Derived financial hierarchy attribute value combination].&amp;[027.41500.00353.51887]" c="027.41500.00353.51887"/>
        <s v="[Ledger derived financial attribute value combinations].[Derived financial hierarchy attribute value combination].&amp;[027.41500.00353.57550]" c="027.41500.00353.57550"/>
        <s v="[Ledger derived financial attribute value combinations].[Derived financial hierarchy attribute value combination].&amp;[027.49000.36111..]" c="027.49000.36111.."/>
        <s v="[Ledger derived financial attribute value combinations].[Derived financial hierarchy attribute value combination].&amp;[027.51888.00000.50800]" c="027.51888.00000.50800"/>
        <s v="[Ledger derived financial attribute value combinations].[Derived financial hierarchy attribute value combination].&amp;[030.00000.30500..]" c="030.00000.30500.."/>
        <s v="[Ledger derived financial attribute value combinations].[Derived financial hierarchy attribute value combination].&amp;[030.02118.00550.59700]" c="030.02118.00550.59700"/>
        <s v="[Ledger derived financial attribute value combinations].[Derived financial hierarchy attribute value combination].&amp;[030.02233.00550.59700]" c="030.02233.00550.59700"/>
        <s v="[Ledger derived financial attribute value combinations].[Derived financial hierarchy attribute value combination].&amp;[030.02316.00550.59700]" c="030.02316.00550.59700"/>
        <s v="[Ledger derived financial attribute value combinations].[Derived financial hierarchy attribute value combination].&amp;[030.51888.00000.50800]" c="030.51888.00000.50800"/>
        <s v="[Ledger derived financial attribute value combinations].[Derived financial hierarchy attribute value combination].&amp;[030.80350.31610..4008]" c="030.80350.31610..4008"/>
        <s v="[Ledger derived financial attribute value combinations].[Derived financial hierarchy attribute value combination].&amp;[030.80350.36111..]" c="030.80350.36111.."/>
        <s v="[Ledger derived financial attribute value combinations].[Derived financial hierarchy attribute value combination].&amp;[030.89000.36111..]" c="030.89000.36111.."/>
        <s v="[Ledger derived financial attribute value combinations].[Derived financial hierarchy attribute value combination].&amp;[035.00000.30500..]" c="035.00000.30500.."/>
        <s v="[Ledger derived financial attribute value combinations].[Derived financial hierarchy attribute value combination].&amp;[035.51888.00000.50800]" c="035.51888.00000.50800"/>
        <s v="[Ledger derived financial attribute value combinations].[Derived financial hierarchy attribute value combination].&amp;[035.60100.00110.52222]" c="035.60100.00110.52222"/>
        <s v="[Ledger derived financial attribute value combinations].[Derived financial hierarchy attribute value combination].&amp;[035.60100.00117.52222]" c="035.60100.00117.52222"/>
        <s v="[Ledger derived financial attribute value combinations].[Derived financial hierarchy attribute value combination].&amp;[035.60100.00120.52222]" c="035.60100.00120.52222"/>
        <s v="[Ledger derived financial attribute value combinations].[Derived financial hierarchy attribute value combination].&amp;[035.60100.00220.52222]" c="035.60100.00220.52222"/>
        <s v="[Ledger derived financial attribute value combinations].[Derived financial hierarchy attribute value combination].&amp;[035.60100.00231.52222]" c="035.60100.00231.52222"/>
        <s v="[Ledger derived financial attribute value combinations].[Derived financial hierarchy attribute value combination].&amp;[035.60100.00235.52222]" c="035.60100.00235.52222"/>
        <s v="[Ledger derived financial attribute value combinations].[Derived financial hierarchy attribute value combination].&amp;[035.60100.00250.52222]" c="035.60100.00250.52222"/>
        <s v="[Ledger derived financial attribute value combinations].[Derived financial hierarchy attribute value combination].&amp;[035.60100.00961.52222]" c="035.60100.00961.52222"/>
        <s v="[Ledger derived financial attribute value combinations].[Derived financial hierarchy attribute value combination].&amp;[035.60100.00965.52222]" c="035.60100.00965.52222"/>
        <s v="[Ledger derived financial attribute value combinations].[Derived financial hierarchy attribute value combination].&amp;[035.60100.30500..]" c="035.60100.30500.."/>
        <s v="[Ledger derived financial attribute value combinations].[Derived financial hierarchy attribute value combination].&amp;[035.60100.31110..7084]" c="035.60100.31110..7084"/>
        <s v="[Ledger derived financial attribute value combinations].[Derived financial hierarchy attribute value combination].&amp;[035.60100.36111..]" c="035.60100.36111.."/>
        <s v="[Ledger derived financial attribute value combinations].[Derived financial hierarchy attribute value combination].&amp;[035.69000.36111..]" c="035.69000.36111.."/>
        <s v="[Ledger derived financial attribute value combinations].[Derived financial hierarchy attribute value combination].&amp;[036.00000.00000.50800]" c="036.00000.00000.50800"/>
        <s v="[Ledger derived financial attribute value combinations].[Derived financial hierarchy attribute value combination].&amp;[036.00000.30500..]" c="036.00000.30500.."/>
        <s v="[Ledger derived financial attribute value combinations].[Derived financial hierarchy attribute value combination].&amp;[036.51302.00360.57422]" c="036.51302.00360.57422"/>
        <s v="[Ledger derived financial attribute value combinations].[Derived financial hierarchy attribute value combination].&amp;[036.51888.00000.50800]" c="036.51888.00000.50800"/>
        <s v="[Ledger derived financial attribute value combinations].[Derived financial hierarchy attribute value combination].&amp;[036.70100.00110.52110]" c="036.70100.00110.52110"/>
        <s v="[Ledger derived financial attribute value combinations].[Derived financial hierarchy attribute value combination].&amp;[036.70100.00220.52110]" c="036.70100.00220.52110"/>
        <s v="[Ledger derived financial attribute value combinations].[Derived financial hierarchy attribute value combination].&amp;[036.70100.00230.52110]" c="036.70100.00230.52110"/>
        <s v="[Ledger derived financial attribute value combinations].[Derived financial hierarchy attribute value combination].&amp;[036.70100.00235.52110]" c="036.70100.00235.52110"/>
        <s v="[Ledger derived financial attribute value combinations].[Derived financial hierarchy attribute value combination].&amp;[036.70100.00250.52110]" c="036.70100.00250.52110"/>
        <s v="[Ledger derived financial attribute value combinations].[Derived financial hierarchy attribute value combination].&amp;[036.70100.00961.52110]" c="036.70100.00961.52110"/>
        <s v="[Ledger derived financial attribute value combinations].[Derived financial hierarchy attribute value combination].&amp;[036.70100.00965.52110]" c="036.70100.00965.52110"/>
        <s v="[Ledger derived financial attribute value combinations].[Derived financial hierarchy attribute value combination].&amp;[036.70100.31110..7085]" c="036.70100.31110..7085"/>
        <s v="[Ledger derived financial attribute value combinations].[Derived financial hierarchy attribute value combination].&amp;[036.70100.36111..]" c="036.70100.36111.."/>
        <s v="[Ledger derived financial attribute value combinations].[Derived financial hierarchy attribute value combination].&amp;[036.70300.00491.52140]" c="036.70300.00491.52140"/>
        <s v="[Ledger derived financial attribute value combinations].[Derived financial hierarchy attribute value combination].&amp;[036.70403.00110.52131]" c="036.70403.00110.52131"/>
        <s v="[Ledger derived financial attribute value combinations].[Derived financial hierarchy attribute value combination].&amp;[036.70403.00120.52131]" c="036.70403.00120.52131"/>
        <s v="[Ledger derived financial attribute value combinations].[Derived financial hierarchy attribute value combination].&amp;[036.70403.00140.52131]" c="036.70403.00140.52131"/>
        <s v="[Ledger derived financial attribute value combinations].[Derived financial hierarchy attribute value combination].&amp;[036.70403.00154.52131]" c="036.70403.00154.52131"/>
        <s v="[Ledger derived financial attribute value combinations].[Derived financial hierarchy attribute value combination].&amp;[036.70403.00220.52131]" c="036.70403.00220.52131"/>
        <s v="[Ledger derived financial attribute value combinations].[Derived financial hierarchy attribute value combination].&amp;[036.70403.00230.52131]" c="036.70403.00230.52131"/>
        <s v="[Ledger derived financial attribute value combinations].[Derived financial hierarchy attribute value combination].&amp;[036.70403.00231.52131]" c="036.70403.00231.52131"/>
        <s v="[Ledger derived financial attribute value combinations].[Derived financial hierarchy attribute value combination].&amp;[036.70403.00235.52131]" c="036.70403.00235.52131"/>
        <s v="[Ledger derived financial attribute value combinations].[Derived financial hierarchy attribute value combination].&amp;[036.70403.00250.52131]" c="036.70403.00250.52131"/>
        <s v="[Ledger derived financial attribute value combinations].[Derived financial hierarchy attribute value combination].&amp;[036.70403.00961.52131]" c="036.70403.00961.52131"/>
        <s v="[Ledger derived financial attribute value combinations].[Derived financial hierarchy attribute value combination].&amp;[036.70403.00965.52131]" c="036.70403.00965.52131"/>
        <s v="[Ledger derived financial attribute value combinations].[Derived financial hierarchy attribute value combination].&amp;[036.71100.00110.52881]" c="036.71100.00110.52881"/>
        <s v="[Ledger derived financial attribute value combinations].[Derived financial hierarchy attribute value combination].&amp;[036.71100.00120.52881]" c="036.71100.00120.52881"/>
        <s v="[Ledger derived financial attribute value combinations].[Derived financial hierarchy attribute value combination].&amp;[036.71100.00220.52881]" c="036.71100.00220.52881"/>
        <s v="[Ledger derived financial attribute value combinations].[Derived financial hierarchy attribute value combination].&amp;[036.71100.00230.52881]" c="036.71100.00230.52881"/>
        <s v="[Ledger derived financial attribute value combinations].[Derived financial hierarchy attribute value combination].&amp;[036.71100.00233.52881]" c="036.71100.00233.52881"/>
        <s v="[Ledger derived financial attribute value combinations].[Derived financial hierarchy attribute value combination].&amp;[036.71100.00234.52881]" c="036.71100.00234.52881"/>
        <s v="[Ledger derived financial attribute value combinations].[Derived financial hierarchy attribute value combination].&amp;[036.71100.00235.52881]" c="036.71100.00235.52881"/>
        <s v="[Ledger derived financial attribute value combinations].[Derived financial hierarchy attribute value combination].&amp;[036.71100.00250.52881]" c="036.71100.00250.52881"/>
        <s v="[Ledger derived financial attribute value combinations].[Derived financial hierarchy attribute value combination].&amp;[036.71100.00961.52881]" c="036.71100.00961.52881"/>
        <s v="[Ledger derived financial attribute value combinations].[Derived financial hierarchy attribute value combination].&amp;[036.71100.00965.52881]" c="036.71100.00965.52881"/>
        <s v="[Ledger derived financial attribute value combinations].[Derived financial hierarchy attribute value combination].&amp;[036.71300.00110.52880]" c="036.71300.00110.52880"/>
        <s v="[Ledger derived financial attribute value combinations].[Derived financial hierarchy attribute value combination].&amp;[036.71300.00120.52880]" c="036.71300.00120.52880"/>
        <s v="[Ledger derived financial attribute value combinations].[Derived financial hierarchy attribute value combination].&amp;[036.71300.00154.52880]" c="036.71300.00154.52880"/>
        <s v="[Ledger derived financial attribute value combinations].[Derived financial hierarchy attribute value combination].&amp;[036.71300.00156.52880]" c="036.71300.00156.52880"/>
        <s v="[Ledger derived financial attribute value combinations].[Derived financial hierarchy attribute value combination].&amp;[036.71300.00220.52880]" c="036.71300.00220.52880"/>
        <s v="[Ledger derived financial attribute value combinations].[Derived financial hierarchy attribute value combination].&amp;[036.71300.00230.52880]" c="036.71300.00230.52880"/>
        <s v="[Ledger derived financial attribute value combinations].[Derived financial hierarchy attribute value combination].&amp;[036.71300.00233.52880]" c="036.71300.00233.52880"/>
        <s v="[Ledger derived financial attribute value combinations].[Derived financial hierarchy attribute value combination].&amp;[036.71300.00235.52880]" c="036.71300.00235.52880"/>
        <s v="[Ledger derived financial attribute value combinations].[Derived financial hierarchy attribute value combination].&amp;[036.71300.00250.52880]" c="036.71300.00250.52880"/>
        <s v="[Ledger derived financial attribute value combinations].[Derived financial hierarchy attribute value combination].&amp;[036.71300.00422.52882]" c="036.71300.00422.52882"/>
        <s v="[Ledger derived financial attribute value combinations].[Derived financial hierarchy attribute value combination].&amp;[036.71300.00961.52880]" c="036.71300.00961.52880"/>
        <s v="[Ledger derived financial attribute value combinations].[Derived financial hierarchy attribute value combination].&amp;[036.71300.00965.52880]" c="036.71300.00965.52880"/>
        <s v="[Ledger derived financial attribute value combinations].[Derived financial hierarchy attribute value combination].&amp;[036.72110.00110.52121]" c="036.72110.00110.52121"/>
        <s v="[Ledger derived financial attribute value combinations].[Derived financial hierarchy attribute value combination].&amp;[036.72110.00110.52122]" c="036.72110.00110.52122"/>
        <s v="[Ledger derived financial attribute value combinations].[Derived financial hierarchy attribute value combination].&amp;[036.72110.00117.52122]" c="036.72110.00117.52122"/>
        <s v="[Ledger derived financial attribute value combinations].[Derived financial hierarchy attribute value combination].&amp;[036.72110.00120.52122]" c="036.72110.00120.52122"/>
        <s v="[Ledger derived financial attribute value combinations].[Derived financial hierarchy attribute value combination].&amp;[036.72110.00140.52122]" c="036.72110.00140.52122"/>
        <s v="[Ledger derived financial attribute value combinations].[Derived financial hierarchy attribute value combination].&amp;[036.72110.00154.52122]" c="036.72110.00154.52122"/>
        <s v="[Ledger derived financial attribute value combinations].[Derived financial hierarchy attribute value combination].&amp;[036.72110.00220.52121]" c="036.72110.00220.52121"/>
        <s v="[Ledger derived financial attribute value combinations].[Derived financial hierarchy attribute value combination].&amp;[036.72110.00220.52122]" c="036.72110.00220.52122"/>
        <s v="[Ledger derived financial attribute value combinations].[Derived financial hierarchy attribute value combination].&amp;[036.72110.00230.52121]" c="036.72110.00230.52121"/>
        <s v="[Ledger derived financial attribute value combinations].[Derived financial hierarchy attribute value combination].&amp;[036.72110.00230.52122]" c="036.72110.00230.52122"/>
        <s v="[Ledger derived financial attribute value combinations].[Derived financial hierarchy attribute value combination].&amp;[036.72110.00231.52122]" c="036.72110.00231.52122"/>
        <s v="[Ledger derived financial attribute value combinations].[Derived financial hierarchy attribute value combination].&amp;[036.72110.00233.52122]" c="036.72110.00233.52122"/>
        <s v="[Ledger derived financial attribute value combinations].[Derived financial hierarchy attribute value combination].&amp;[036.72110.00234.52122]" c="036.72110.00234.52122"/>
        <s v="[Ledger derived financial attribute value combinations].[Derived financial hierarchy attribute value combination].&amp;[036.72110.00235.52122]" c="036.72110.00235.52122"/>
        <s v="[Ledger derived financial attribute value combinations].[Derived financial hierarchy attribute value combination].&amp;[036.72110.00250.52121]" c="036.72110.00250.52121"/>
        <s v="[Ledger derived financial attribute value combinations].[Derived financial hierarchy attribute value combination].&amp;[036.72110.00250.52122]" c="036.72110.00250.52122"/>
        <s v="[Ledger derived financial attribute value combinations].[Derived financial hierarchy attribute value combination].&amp;[036.72110.00422.52122]" c="036.72110.00422.52122"/>
        <s v="[Ledger derived financial attribute value combinations].[Derived financial hierarchy attribute value combination].&amp;[036.72110.00491.52122]" c="036.72110.00491.52122"/>
        <s v="[Ledger derived financial attribute value combinations].[Derived financial hierarchy attribute value combination].&amp;[036.72110.00961.52121]" c="036.72110.00961.52121"/>
        <s v="[Ledger derived financial attribute value combinations].[Derived financial hierarchy attribute value combination].&amp;[036.72110.00961.52122]" c="036.72110.00961.52122"/>
        <s v="[Ledger derived financial attribute value combinations].[Derived financial hierarchy attribute value combination].&amp;[036.72110.00965.52121]" c="036.72110.00965.52121"/>
        <s v="[Ledger derived financial attribute value combinations].[Derived financial hierarchy attribute value combination].&amp;[036.72110.00965.52122]" c="036.72110.00965.52122"/>
        <s v="[Ledger derived financial attribute value combinations].[Derived financial hierarchy attribute value combination].&amp;[036.72130.00110.52133]" c="036.72130.00110.52133"/>
        <s v="[Ledger derived financial attribute value combinations].[Derived financial hierarchy attribute value combination].&amp;[036.72130.00120.52133]" c="036.72130.00120.52133"/>
        <s v="[Ledger derived financial attribute value combinations].[Derived financial hierarchy attribute value combination].&amp;[036.72130.00140.52133]" c="036.72130.00140.52133"/>
        <s v="[Ledger derived financial attribute value combinations].[Derived financial hierarchy attribute value combination].&amp;[036.72130.00220.52133]" c="036.72130.00220.52133"/>
        <s v="[Ledger derived financial attribute value combinations].[Derived financial hierarchy attribute value combination].&amp;[036.72130.00231.52133]" c="036.72130.00231.52133"/>
        <s v="[Ledger derived financial attribute value combinations].[Derived financial hierarchy attribute value combination].&amp;[036.72130.00235.52133]" c="036.72130.00235.52133"/>
        <s v="[Ledger derived financial attribute value combinations].[Derived financial hierarchy attribute value combination].&amp;[036.72130.00250.52133]" c="036.72130.00250.52133"/>
        <s v="[Ledger derived financial attribute value combinations].[Derived financial hierarchy attribute value combination].&amp;[036.72130.00410.52133]" c="036.72130.00410.52133"/>
        <s v="[Ledger derived financial attribute value combinations].[Derived financial hierarchy attribute value combination].&amp;[036.72130.00490.52133]" c="036.72130.00490.52133"/>
        <s v="[Ledger derived financial attribute value combinations].[Derived financial hierarchy attribute value combination].&amp;[036.72130.00961.52133]" c="036.72130.00961.52133"/>
        <s v="[Ledger derived financial attribute value combinations].[Derived financial hierarchy attribute value combination].&amp;[036.72130.00965.52133]" c="036.72130.00965.52133"/>
        <s v="[Ledger derived financial attribute value combinations].[Derived financial hierarchy attribute value combination].&amp;[036.72130.00980.52133]" c="036.72130.00980.52133"/>
        <s v="[Ledger derived financial attribute value combinations].[Derived financial hierarchy attribute value combination].&amp;[036.72130.00981.52133]" c="036.72130.00981.52133"/>
        <s v="[Ledger derived financial attribute value combinations].[Derived financial hierarchy attribute value combination].&amp;[036.72150.00965.52131]" c="036.72150.00965.52131"/>
        <s v="[Ledger derived financial attribute value combinations].[Derived financial hierarchy attribute value combination].&amp;[036.79000.36111..]" c="036.79000.36111.."/>
        <s v="[Ledger derived financial attribute value combinations].[Derived financial hierarchy attribute value combination].&amp;[037.00000.30500..]" c="037.00000.30500.."/>
        <s v="[Ledger derived financial attribute value combinations].[Derived financial hierarchy attribute value combination].&amp;[037.51100.00110.57410]" c="037.51100.00110.57410"/>
        <s v="[Ledger derived financial attribute value combinations].[Derived financial hierarchy attribute value combination].&amp;[037.51100.00130.57410]" c="037.51100.00130.57410"/>
        <s v="[Ledger derived financial attribute value combinations].[Derived financial hierarchy attribute value combination].&amp;[037.51100.00220.57410]" c="037.51100.00220.57410"/>
        <s v="[Ledger derived financial attribute value combinations].[Derived financial hierarchy attribute value combination].&amp;[037.51100.00230.57410]" c="037.51100.00230.57410"/>
        <s v="[Ledger derived financial attribute value combinations].[Derived financial hierarchy attribute value combination].&amp;[037.51100.00233.57410]" c="037.51100.00233.57410"/>
        <s v="[Ledger derived financial attribute value combinations].[Derived financial hierarchy attribute value combination].&amp;[037.51100.00235.57410]" c="037.51100.00235.57410"/>
        <s v="[Ledger derived financial attribute value combinations].[Derived financial hierarchy attribute value combination].&amp;[037.51100.00250.57410]" c="037.51100.00250.57410"/>
        <s v="[Ledger derived financial attribute value combinations].[Derived financial hierarchy attribute value combination].&amp;[037.51100.00961.57410]" c="037.51100.00961.57410"/>
        <s v="[Ledger derived financial attribute value combinations].[Derived financial hierarchy attribute value combination].&amp;[037.51100.00965.57410]" c="037.51100.00965.57410"/>
        <s v="[Ledger derived financial attribute value combinations].[Derived financial hierarchy attribute value combination].&amp;[037.51202.00360.57422]" c="037.51202.00360.57422"/>
        <s v="[Ledger derived financial attribute value combinations].[Derived financial hierarchy attribute value combination].&amp;[037.51300.00360.57422]" c="037.51300.00360.57422"/>
        <s v="[Ledger derived financial attribute value combinations].[Derived financial hierarchy attribute value combination].&amp;[037.51300.00410.57422]" c="037.51300.00410.57422"/>
        <s v="[Ledger derived financial attribute value combinations].[Derived financial hierarchy attribute value combination].&amp;[037.51301.00360.57123]" c="037.51301.00360.57123"/>
        <s v="[Ledger derived financial attribute value combinations].[Derived financial hierarchy attribute value combination].&amp;[037.51302.00110.57422]" c="037.51302.00110.57422"/>
        <s v="[Ledger derived financial attribute value combinations].[Derived financial hierarchy attribute value combination].&amp;[037.51302.00120.57422]" c="037.51302.00120.57422"/>
        <s v="[Ledger derived financial attribute value combinations].[Derived financial hierarchy attribute value combination].&amp;[037.51302.00130.57422]" c="037.51302.00130.57422"/>
        <s v="[Ledger derived financial attribute value combinations].[Derived financial hierarchy attribute value combination].&amp;[037.51302.00154.57422]" c="037.51302.00154.57422"/>
        <s v="[Ledger derived financial attribute value combinations].[Derived financial hierarchy attribute value combination].&amp;[037.51302.00220.57422]" c="037.51302.00220.57422"/>
        <s v="[Ledger derived financial attribute value combinations].[Derived financial hierarchy attribute value combination].&amp;[037.51302.00230.57422]" c="037.51302.00230.57422"/>
        <s v="[Ledger derived financial attribute value combinations].[Derived financial hierarchy attribute value combination].&amp;[037.51302.00233.57422]" c="037.51302.00233.57422"/>
        <s v="[Ledger derived financial attribute value combinations].[Derived financial hierarchy attribute value combination].&amp;[037.51302.00235.57422]" c="037.51302.00235.57422"/>
        <s v="[Ledger derived financial attribute value combinations].[Derived financial hierarchy attribute value combination].&amp;[037.51302.00240.57422]" c="037.51302.00240.57422"/>
        <s v="[Ledger derived financial attribute value combinations].[Derived financial hierarchy attribute value combination].&amp;[037.51302.00250.57422]" c="037.51302.00250.57422"/>
        <s v="[Ledger derived financial attribute value combinations].[Derived financial hierarchy attribute value combination].&amp;[037.51302.00310.57422]" c="037.51302.00310.57422"/>
        <s v="[Ledger derived financial attribute value combinations].[Derived financial hierarchy attribute value combination].&amp;[037.51302.00350.57422]" c="037.51302.00350.57422"/>
        <s v="[Ledger derived financial attribute value combinations].[Derived financial hierarchy attribute value combination].&amp;[037.51302.00355.57422]" c="037.51302.00355.57422"/>
        <s v="[Ledger derived financial attribute value combinations].[Derived financial hierarchy attribute value combination].&amp;[037.51302.00360.57123]" c="037.51302.00360.57123"/>
        <s v="[Ledger derived financial attribute value combinations].[Derived financial hierarchy attribute value combination].&amp;[037.51302.00360.57422]" c="037.51302.00360.57422"/>
        <s v="[Ledger derived financial attribute value combinations].[Derived financial hierarchy attribute value combination].&amp;[037.51302.00410.57422]" c="037.51302.00410.57422"/>
        <s v="[Ledger derived financial attribute value combinations].[Derived financial hierarchy attribute value combination].&amp;[037.51302.00430.57422]" c="037.51302.00430.57422"/>
        <s v="[Ledger derived financial attribute value combinations].[Derived financial hierarchy attribute value combination].&amp;[037.51302.00490.57422]" c="037.51302.00490.57422"/>
        <s v="[Ledger derived financial attribute value combinations].[Derived financial hierarchy attribute value combination].&amp;[037.51302.00491.57422]" c="037.51302.00491.57422"/>
        <s v="[Ledger derived financial attribute value combinations].[Derived financial hierarchy attribute value combination].&amp;[037.51302.00961.57422]" c="037.51302.00961.57422"/>
        <s v="[Ledger derived financial attribute value combinations].[Derived financial hierarchy attribute value combination].&amp;[037.51302.00965.57422]" c="037.51302.00965.57422"/>
        <s v="[Ledger derived financial attribute value combinations].[Derived financial hierarchy attribute value combination].&amp;[037.51303.00130.55400]" c="037.51303.00130.55400"/>
        <s v="[Ledger derived financial attribute value combinations].[Derived financial hierarchy attribute value combination].&amp;[037.51303.00220.55400]" c="037.51303.00220.55400"/>
        <s v="[Ledger derived financial attribute value combinations].[Derived financial hierarchy attribute value combination].&amp;[037.51303.00235.55400]" c="037.51303.00235.55400"/>
        <s v="[Ledger derived financial attribute value combinations].[Derived financial hierarchy attribute value combination].&amp;[037.51303.00350.55400]" c="037.51303.00350.55400"/>
        <s v="[Ledger derived financial attribute value combinations].[Derived financial hierarchy attribute value combination].&amp;[037.51303.00360.55400]" c="037.51303.00360.55400"/>
        <s v="[Ledger derived financial attribute value combinations].[Derived financial hierarchy attribute value combination].&amp;[037.51303.00410.55400]" c="037.51303.00410.55400"/>
        <s v="[Ledger derived financial attribute value combinations].[Derived financial hierarchy attribute value combination].&amp;[037.51303.00490.55400]" c="037.51303.00490.55400"/>
        <s v="[Ledger derived financial attribute value combinations].[Derived financial hierarchy attribute value combination].&amp;[037.51303.00965.55400]" c="037.51303.00965.55400"/>
        <s v="[Ledger derived financial attribute value combinations].[Derived financial hierarchy attribute value combination].&amp;[037.51888.00000.50800]" c="037.51888.00000.50800"/>
        <s v="[Ledger derived financial attribute value combinations].[Derived financial hierarchy attribute value combination].&amp;[037.59000.31110..7082]" c="037.59000.31110..7082"/>
        <s v="[Ledger derived financial attribute value combinations].[Derived financial hierarchy attribute value combination].&amp;[037.59000.36111..]" c="037.59000.36111.."/>
        <s v="[Ledger derived financial attribute value combinations].[Derived financial hierarchy attribute value combination].&amp;[037.59000.36710..]" c="037.59000.36710.."/>
        <s v="[Ledger derived financial attribute value combinations].[Derived financial hierarchy attribute value combination].&amp;[095.00000.30500..]" c="095.00000.30500.."/>
        <s v="[Ledger derived financial attribute value combinations].[Derived financial hierarchy attribute value combination].&amp;[095.02027.39700..]" c="095.02027.39700.."/>
        <s v="[Ledger derived financial attribute value combinations].[Derived financial hierarchy attribute value combination].&amp;[095.02315.39700..]" c="095.02315.39700.."/>
        <s v="[Ledger derived financial attribute value combinations].[Derived financial hierarchy attribute value combination].&amp;[095.50100.00110.57410]" c="095.50100.00110.57410"/>
        <s v="[Ledger derived financial attribute value combinations].[Derived financial hierarchy attribute value combination].&amp;[095.50100.00110.57680]" c="095.50100.00110.57680"/>
        <s v="[Ledger derived financial attribute value combinations].[Derived financial hierarchy attribute value combination].&amp;[095.50100.00110.57681]" c="095.50100.00110.57681"/>
        <s v="[Ledger derived financial attribute value combinations].[Derived financial hierarchy attribute value combination].&amp;[095.50100.00154.57410]" c="095.50100.00154.57410"/>
        <s v="[Ledger derived financial attribute value combinations].[Derived financial hierarchy attribute value combination].&amp;[095.50100.00154.57680]" c="095.50100.00154.57680"/>
        <s v="[Ledger derived financial attribute value combinations].[Derived financial hierarchy attribute value combination].&amp;[095.50100.00154.57681]" c="095.50100.00154.57681"/>
        <s v="[Ledger derived financial attribute value combinations].[Derived financial hierarchy attribute value combination].&amp;[095.50100.00220.57410]" c="095.50100.00220.57410"/>
        <s v="[Ledger derived financial attribute value combinations].[Derived financial hierarchy attribute value combination].&amp;[095.50100.00220.57680]" c="095.50100.00220.57680"/>
        <s v="[Ledger derived financial attribute value combinations].[Derived financial hierarchy attribute value combination].&amp;[095.50100.00220.57681]" c="095.50100.00220.57681"/>
        <s v="[Ledger derived financial attribute value combinations].[Derived financial hierarchy attribute value combination].&amp;[095.50100.00230.57410]" c="095.50100.00230.57410"/>
        <s v="[Ledger derived financial attribute value combinations].[Derived financial hierarchy attribute value combination].&amp;[095.50100.00230.57680]" c="095.50100.00230.57680"/>
        <s v="[Ledger derived financial attribute value combinations].[Derived financial hierarchy attribute value combination].&amp;[095.50100.00230.57681]" c="095.50100.00230.57681"/>
        <s v="[Ledger derived financial attribute value combinations].[Derived financial hierarchy attribute value combination].&amp;[095.50100.00233.57410]" c="095.50100.00233.57410"/>
        <s v="[Ledger derived financial attribute value combinations].[Derived financial hierarchy attribute value combination].&amp;[095.50100.00233.57680]" c="095.50100.00233.57680"/>
        <s v="[Ledger derived financial attribute value combinations].[Derived financial hierarchy attribute value combination].&amp;[095.50100.00233.57681]" c="095.50100.00233.57681"/>
        <s v="[Ledger derived financial attribute value combinations].[Derived financial hierarchy attribute value combination].&amp;[095.50100.00235.57410]" c="095.50100.00235.57410"/>
        <s v="[Ledger derived financial attribute value combinations].[Derived financial hierarchy attribute value combination].&amp;[095.50100.00235.57680]" c="095.50100.00235.57680"/>
        <s v="[Ledger derived financial attribute value combinations].[Derived financial hierarchy attribute value combination].&amp;[095.50100.00235.57681]" c="095.50100.00235.57681"/>
        <s v="[Ledger derived financial attribute value combinations].[Derived financial hierarchy attribute value combination].&amp;[095.50100.00250.57410]" c="095.50100.00250.57410"/>
        <s v="[Ledger derived financial attribute value combinations].[Derived financial hierarchy attribute value combination].&amp;[095.50100.00250.57680]" c="095.50100.00250.57680"/>
        <s v="[Ledger derived financial attribute value combinations].[Derived financial hierarchy attribute value combination].&amp;[095.50100.00250.57681]" c="095.50100.00250.57681"/>
        <s v="[Ledger derived financial attribute value combinations].[Derived financial hierarchy attribute value combination].&amp;[095.50100.00910.57680]" c="095.50100.00910.57680"/>
        <s v="[Ledger derived financial attribute value combinations].[Derived financial hierarchy attribute value combination].&amp;[095.50100.00911.57680]" c="095.50100.00911.57680"/>
        <s v="[Ledger derived financial attribute value combinations].[Derived financial hierarchy attribute value combination].&amp;[095.50100.00961.57410]" c="095.50100.00961.57410"/>
        <s v="[Ledger derived financial attribute value combinations].[Derived financial hierarchy attribute value combination].&amp;[095.50100.00961.57680]" c="095.50100.00961.57680"/>
        <s v="[Ledger derived financial attribute value combinations].[Derived financial hierarchy attribute value combination].&amp;[095.50100.00961.57681]" c="095.50100.00961.57681"/>
        <s v="[Ledger derived financial attribute value combinations].[Derived financial hierarchy attribute value combination].&amp;[095.50100.00965.57410]" c="095.50100.00965.57410"/>
        <s v="[Ledger derived financial attribute value combinations].[Derived financial hierarchy attribute value combination].&amp;[095.50100.00965.57680]" c="095.50100.00965.57680"/>
        <s v="[Ledger derived financial attribute value combinations].[Derived financial hierarchy attribute value combination].&amp;[095.50100.00965.57681]" c="095.50100.00965.57681"/>
        <s v="[Ledger derived financial attribute value combinations].[Derived financial hierarchy attribute value combination].&amp;[095.50111.00009.59476]" c="095.50111.00009.59476"/>
        <s v="[Ledger derived financial attribute value combinations].[Derived financial hierarchy attribute value combination].&amp;[095.50111.00110.57680]" c="095.50111.00110.57680"/>
        <s v="[Ledger derived financial attribute value combinations].[Derived financial hierarchy attribute value combination].&amp;[095.50111.00110.57681]" c="095.50111.00110.57681"/>
        <s v="[Ledger derived financial attribute value combinations].[Derived financial hierarchy attribute value combination].&amp;[095.50111.00110.57682]" c="095.50111.00110.57682"/>
        <s v="[Ledger derived financial attribute value combinations].[Derived financial hierarchy attribute value combination].&amp;[095.50111.00110.59476]" c="095.50111.00110.59476"/>
        <s v="[Ledger derived financial attribute value combinations].[Derived financial hierarchy attribute value combination].&amp;[095.50111.00120.57680]" c="095.50111.00120.57680"/>
        <s v="[Ledger derived financial attribute value combinations].[Derived financial hierarchy attribute value combination].&amp;[095.50111.00154.57680]" c="095.50111.00154.57680"/>
        <s v="[Ledger derived financial attribute value combinations].[Derived financial hierarchy attribute value combination].&amp;[095.50111.00154.57681]" c="095.50111.00154.57681"/>
        <s v="[Ledger derived financial attribute value combinations].[Derived financial hierarchy attribute value combination].&amp;[095.50111.00220.57680]" c="095.50111.00220.57680"/>
        <s v="[Ledger derived financial attribute value combinations].[Derived financial hierarchy attribute value combination].&amp;[095.50111.00220.57681]" c="095.50111.00220.57681"/>
        <s v="[Ledger derived financial attribute value combinations].[Derived financial hierarchy attribute value combination].&amp;[095.50111.00220.57682]" c="095.50111.00220.57682"/>
        <s v="[Ledger derived financial attribute value combinations].[Derived financial hierarchy attribute value combination].&amp;[095.50111.00220.59476]" c="095.50111.00220.59476"/>
        <s v="[Ledger derived financial attribute value combinations].[Derived financial hierarchy attribute value combination].&amp;[095.50111.00230.57680]" c="095.50111.00230.57680"/>
        <s v="[Ledger derived financial attribute value combinations].[Derived financial hierarchy attribute value combination].&amp;[095.50111.00230.57681]" c="095.50111.00230.57681"/>
        <s v="[Ledger derived financial attribute value combinations].[Derived financial hierarchy attribute value combination].&amp;[095.50111.00230.57682]" c="095.50111.00230.57682"/>
        <s v="[Ledger derived financial attribute value combinations].[Derived financial hierarchy attribute value combination].&amp;[095.50111.00230.59476]" c="095.50111.00230.59476"/>
        <s v="[Ledger derived financial attribute value combinations].[Derived financial hierarchy attribute value combination].&amp;[095.50111.00233.57681]" c="095.50111.00233.57681"/>
        <s v="[Ledger derived financial attribute value combinations].[Derived financial hierarchy attribute value combination].&amp;[095.50111.00235.57680]" c="095.50111.00235.57680"/>
        <s v="[Ledger derived financial attribute value combinations].[Derived financial hierarchy attribute value combination].&amp;[095.50111.00235.57681]" c="095.50111.00235.57681"/>
        <s v="[Ledger derived financial attribute value combinations].[Derived financial hierarchy attribute value combination].&amp;[095.50111.00235.57682]" c="095.50111.00235.57682"/>
        <s v="[Ledger derived financial attribute value combinations].[Derived financial hierarchy attribute value combination].&amp;[095.50111.00235.59476]" c="095.50111.00235.59476"/>
        <s v="[Ledger derived financial attribute value combinations].[Derived financial hierarchy attribute value combination].&amp;[095.50111.00250.57680]" c="095.50111.00250.57680"/>
        <s v="[Ledger derived financial attribute value combinations].[Derived financial hierarchy attribute value combination].&amp;[095.50111.00250.57681]" c="095.50111.00250.57681"/>
        <s v="[Ledger derived financial attribute value combinations].[Derived financial hierarchy attribute value combination].&amp;[095.50111.00250.57682]" c="095.50111.00250.57682"/>
        <s v="[Ledger derived financial attribute value combinations].[Derived financial hierarchy attribute value combination].&amp;[095.50111.00250.59476]" c="095.50111.00250.59476"/>
        <s v="[Ledger derived financial attribute value combinations].[Derived financial hierarchy attribute value combination].&amp;[095.50111.00260.57680]" c="095.50111.00260.57680"/>
        <s v="[Ledger derived financial attribute value combinations].[Derived financial hierarchy attribute value combination].&amp;[095.50111.00260.57682]" c="095.50111.00260.57682"/>
        <s v="[Ledger derived financial attribute value combinations].[Derived financial hierarchy attribute value combination].&amp;[095.50111.00260.59476]" c="095.50111.00260.59476"/>
        <s v="[Ledger derived financial attribute value combinations].[Derived financial hierarchy attribute value combination].&amp;[095.50111.00310.57680]" c="095.50111.00310.57680"/>
        <s v="[Ledger derived financial attribute value combinations].[Derived financial hierarchy attribute value combination].&amp;[095.50111.00310.59476]" c="095.50111.00310.59476"/>
        <s v="[Ledger derived financial attribute value combinations].[Derived financial hierarchy attribute value combination].&amp;[095.50111.00350.59476]" c="095.50111.00350.59476"/>
        <s v="[Ledger derived financial attribute value combinations].[Derived financial hierarchy attribute value combination].&amp;[095.50111.00410.57680]" c="095.50111.00410.57680"/>
        <s v="[Ledger derived financial attribute value combinations].[Derived financial hierarchy attribute value combination].&amp;[095.50111.00410.57682]" c="095.50111.00410.57682"/>
        <s v="[Ledger derived financial attribute value combinations].[Derived financial hierarchy attribute value combination].&amp;[095.50111.00410.59476]" c="095.50111.00410.59476"/>
        <s v="[Ledger derived financial attribute value combinations].[Derived financial hierarchy attribute value combination].&amp;[095.50111.00412.57682]" c="095.50111.00412.57682"/>
        <s v="[Ledger derived financial attribute value combinations].[Derived financial hierarchy attribute value combination].&amp;[095.50111.00430.59476]" c="095.50111.00430.59476"/>
        <s v="[Ledger derived financial attribute value combinations].[Derived financial hierarchy attribute value combination].&amp;[095.50111.00440.57680]" c="095.50111.00440.57680"/>
        <s v="[Ledger derived financial attribute value combinations].[Derived financial hierarchy attribute value combination].&amp;[095.50111.00450.59476]" c="095.50111.00450.59476"/>
        <s v="[Ledger derived financial attribute value combinations].[Derived financial hierarchy attribute value combination].&amp;[095.50111.00480.57680]" c="095.50111.00480.57680"/>
        <s v="[Ledger derived financial attribute value combinations].[Derived financial hierarchy attribute value combination].&amp;[095.50111.00480.57681]" c="095.50111.00480.57681"/>
        <s v="[Ledger derived financial attribute value combinations].[Derived financial hierarchy attribute value combination].&amp;[095.50111.00490.57680]" c="095.50111.00490.57680"/>
        <s v="[Ledger derived financial attribute value combinations].[Derived financial hierarchy attribute value combination].&amp;[095.50111.00490.59476]" c="095.50111.00490.59476"/>
        <s v="[Ledger derived financial attribute value combinations].[Derived financial hierarchy attribute value combination].&amp;[095.50111.00610.59476]" c="095.50111.00610.59476"/>
        <s v="[Ledger derived financial attribute value combinations].[Derived financial hierarchy attribute value combination].&amp;[095.50111.00630.59476]" c="095.50111.00630.59476"/>
        <s v="[Ledger derived financial attribute value combinations].[Derived financial hierarchy attribute value combination].&amp;[095.50111.00961.57680]" c="095.50111.00961.57680"/>
        <s v="[Ledger derived financial attribute value combinations].[Derived financial hierarchy attribute value combination].&amp;[095.50111.00961.57681]" c="095.50111.00961.57681"/>
        <s v="[Ledger derived financial attribute value combinations].[Derived financial hierarchy attribute value combination].&amp;[095.50111.00961.57682]" c="095.50111.00961.57682"/>
        <s v="[Ledger derived financial attribute value combinations].[Derived financial hierarchy attribute value combination].&amp;[095.50111.00961.59476]" c="095.50111.00961.59476"/>
        <s v="[Ledger derived financial attribute value combinations].[Derived financial hierarchy attribute value combination].&amp;[095.50111.00965.57680]" c="095.50111.00965.57680"/>
        <s v="[Ledger derived financial attribute value combinations].[Derived financial hierarchy attribute value combination].&amp;[095.50111.00965.57681]" c="095.50111.00965.57681"/>
        <s v="[Ledger derived financial attribute value combinations].[Derived financial hierarchy attribute value combination].&amp;[095.50111.00965.57682]" c="095.50111.00965.57682"/>
        <s v="[Ledger derived financial attribute value combinations].[Derived financial hierarchy attribute value combination].&amp;[095.50111.00965.59476]" c="095.50111.00965.59476"/>
        <s v="[Ledger derived financial attribute value combinations].[Derived financial hierarchy attribute value combination].&amp;[095.50111.00980.57680]" c="095.50111.00980.57680"/>
        <s v="[Ledger derived financial attribute value combinations].[Derived financial hierarchy attribute value combination].&amp;[095.50111.00980.59476]" c="095.50111.00980.59476"/>
        <s v="[Ledger derived financial attribute value combinations].[Derived financial hierarchy attribute value combination].&amp;[095.50111.33707..]" c="095.50111.33707.."/>
        <s v="[Ledger derived financial attribute value combinations].[Derived financial hierarchy attribute value combination].&amp;[095.50111.36262..]" c="095.50111.36262.."/>
        <s v="[Ledger derived financial attribute value combinations].[Derived financial hierarchy attribute value combination].&amp;[095.52100.00110.57681]" c="095.52100.00110.57681"/>
        <s v="[Ledger derived financial attribute value combinations].[Derived financial hierarchy attribute value combination].&amp;[095.52100.00220.57681]" c="095.52100.00220.57681"/>
        <s v="[Ledger derived financial attribute value combinations].[Derived financial hierarchy attribute value combination].&amp;[095.52100.00230.57681]" c="095.52100.00230.57681"/>
        <s v="[Ledger derived financial attribute value combinations].[Derived financial hierarchy attribute value combination].&amp;[095.52100.00235.57681]" c="095.52100.00235.57681"/>
        <s v="[Ledger derived financial attribute value combinations].[Derived financial hierarchy attribute value combination].&amp;[095.52100.00250.57681]" c="095.52100.00250.57681"/>
        <s v="[Ledger derived financial attribute value combinations].[Derived financial hierarchy attribute value combination].&amp;[095.52100.00961.57681]" c="095.52100.00961.57681"/>
        <s v="[Ledger derived financial attribute value combinations].[Derived financial hierarchy attribute value combination].&amp;[095.52100.00965.57681]" c="095.52100.00965.57681"/>
        <s v="[Ledger derived financial attribute value combinations].[Derived financial hierarchy attribute value combination].&amp;[095.59000.33707..]" c="095.59000.33707.."/>
        <s v="[Ledger derived financial attribute value combinations].[Derived financial hierarchy attribute value combination].&amp;[095.59000.36111..]" c="095.59000.36111.."/>
        <s v="[Ledger derived financial attribute value combinations].[Derived financial hierarchy attribute value combination].&amp;[096.00000.30500..]" c="096.00000.30500.."/>
        <s v="[Ledger derived financial attribute value combinations].[Derived financial hierarchy attribute value combination].&amp;[096.02118.00550.59700]" c="096.02118.00550.59700"/>
        <s v="[Ledger derived financial attribute value combinations].[Derived financial hierarchy attribute value combination].&amp;[096.02316.39700..]" c="096.02316.39700.."/>
        <s v="[Ledger derived financial attribute value combinations].[Derived financial hierarchy attribute value combination].&amp;[096.24100.00110.51831]" c="096.24100.00110.51831"/>
        <s v="[Ledger derived financial attribute value combinations].[Derived financial hierarchy attribute value combination].&amp;[096.24100.00110.53838]" c="096.24100.00110.53838"/>
        <s v="[Ledger derived financial attribute value combinations].[Derived financial hierarchy attribute value combination].&amp;[096.24100.00110.54111]" c="096.24100.00110.54111"/>
        <s v="[Ledger derived financial attribute value combinations].[Derived financial hierarchy attribute value combination].&amp;[096.24100.00110.54112]" c="096.24100.00110.54112"/>
        <s v="[Ledger derived financial attribute value combinations].[Derived financial hierarchy attribute value combination].&amp;[096.24100.00110.54151]" c="096.24100.00110.54151"/>
        <s v="[Ledger derived financial attribute value combinations].[Derived financial hierarchy attribute value combination].&amp;[096.24100.00110.54420]" c="096.24100.00110.54420"/>
        <s v="[Ledger derived financial attribute value combinations].[Derived financial hierarchy attribute value combination].&amp;[096.24100.00110.54440]" c="096.24100.00110.54440"/>
        <s v="[Ledger derived financial attribute value combinations].[Derived financial hierarchy attribute value combination].&amp;[096.24100.00120.54111]" c="096.24100.00120.54111"/>
        <s v="[Ledger derived financial attribute value combinations].[Derived financial hierarchy attribute value combination].&amp;[096.24100.00120.54112]" c="096.24100.00120.54112"/>
        <s v="[Ledger derived financial attribute value combinations].[Derived financial hierarchy attribute value combination].&amp;[096.24100.00120.54440]" c="096.24100.00120.54440"/>
        <s v="[Ledger derived financial attribute value combinations].[Derived financial hierarchy attribute value combination].&amp;[096.24100.00130.54111]" c="096.24100.00130.54111"/>
        <s v="[Ledger derived financial attribute value combinations].[Derived financial hierarchy attribute value combination].&amp;[096.24100.00130.54112]" c="096.24100.00130.54112"/>
        <s v="[Ledger derived financial attribute value combinations].[Derived financial hierarchy attribute value combination].&amp;[096.24100.00130.54440]" c="096.24100.00130.54440"/>
        <s v="[Ledger derived financial attribute value combinations].[Derived financial hierarchy attribute value combination].&amp;[096.24100.00154.54111]" c="096.24100.00154.54111"/>
        <s v="[Ledger derived financial attribute value combinations].[Derived financial hierarchy attribute value combination].&amp;[096.24100.00154.54112]" c="096.24100.00154.54112"/>
        <s v="[Ledger derived financial attribute value combinations].[Derived financial hierarchy attribute value combination].&amp;[096.24100.00154.54440]" c="096.24100.00154.54440"/>
        <s v="[Ledger derived financial attribute value combinations].[Derived financial hierarchy attribute value combination].&amp;[096.24100.00220.51831]" c="096.24100.00220.51831"/>
        <s v="[Ledger derived financial attribute value combinations].[Derived financial hierarchy attribute value combination].&amp;[096.24100.00220.53838]" c="096.24100.00220.53838"/>
        <s v="[Ledger derived financial attribute value combinations].[Derived financial hierarchy attribute value combination].&amp;[096.24100.00220.54111]" c="096.24100.00220.54111"/>
        <s v="[Ledger derived financial attribute value combinations].[Derived financial hierarchy attribute value combination].&amp;[096.24100.00220.54112]" c="096.24100.00220.54112"/>
        <s v="[Ledger derived financial attribute value combinations].[Derived financial hierarchy attribute value combination].&amp;[096.24100.00220.54151]" c="096.24100.00220.54151"/>
        <s v="[Ledger derived financial attribute value combinations].[Derived financial hierarchy attribute value combination].&amp;[096.24100.00220.54420]" c="096.24100.00220.54420"/>
        <s v="[Ledger derived financial attribute value combinations].[Derived financial hierarchy attribute value combination].&amp;[096.24100.00220.54440]" c="096.24100.00220.54440"/>
        <s v="[Ledger derived financial attribute value combinations].[Derived financial hierarchy attribute value combination].&amp;[096.24100.00230.51831]" c="096.24100.00230.51831"/>
        <s v="[Ledger derived financial attribute value combinations].[Derived financial hierarchy attribute value combination].&amp;[096.24100.00230.53838]" c="096.24100.00230.53838"/>
        <s v="[Ledger derived financial attribute value combinations].[Derived financial hierarchy attribute value combination].&amp;[096.24100.00230.54111]" c="096.24100.00230.54111"/>
        <s v="[Ledger derived financial attribute value combinations].[Derived financial hierarchy attribute value combination].&amp;[096.24100.00230.54112]" c="096.24100.00230.54112"/>
        <s v="[Ledger derived financial attribute value combinations].[Derived financial hierarchy attribute value combination].&amp;[096.24100.00230.54151]" c="096.24100.00230.54151"/>
        <s v="[Ledger derived financial attribute value combinations].[Derived financial hierarchy attribute value combination].&amp;[096.24100.00230.54420]" c="096.24100.00230.54420"/>
        <s v="[Ledger derived financial attribute value combinations].[Derived financial hierarchy attribute value combination].&amp;[096.24100.00230.54440]" c="096.24100.00230.54440"/>
        <s v="[Ledger derived financial attribute value combinations].[Derived financial hierarchy attribute value combination].&amp;[096.24100.00233.54111]" c="096.24100.00233.54111"/>
        <s v="[Ledger derived financial attribute value combinations].[Derived financial hierarchy attribute value combination].&amp;[096.24100.00233.54112]" c="096.24100.00233.54112"/>
        <s v="[Ledger derived financial attribute value combinations].[Derived financial hierarchy attribute value combination].&amp;[096.24100.00233.54151]" c="096.24100.00233.54151"/>
        <s v="[Ledger derived financial attribute value combinations].[Derived financial hierarchy attribute value combination].&amp;[096.24100.00233.54420]" c="096.24100.00233.54420"/>
        <s v="[Ledger derived financial attribute value combinations].[Derived financial hierarchy attribute value combination].&amp;[096.24100.00233.54440]" c="096.24100.00233.54440"/>
        <s v="[Ledger derived financial attribute value combinations].[Derived financial hierarchy attribute value combination].&amp;[096.24100.00235.51831]" c="096.24100.00235.51831"/>
        <s v="[Ledger derived financial attribute value combinations].[Derived financial hierarchy attribute value combination].&amp;[096.24100.00235.53838]" c="096.24100.00235.53838"/>
        <s v="[Ledger derived financial attribute value combinations].[Derived financial hierarchy attribute value combination].&amp;[096.24100.00235.54111]" c="096.24100.00235.54111"/>
        <s v="[Ledger derived financial attribute value combinations].[Derived financial hierarchy attribute value combination].&amp;[096.24100.00235.54112]" c="096.24100.00235.54112"/>
        <s v="[Ledger derived financial attribute value combinations].[Derived financial hierarchy attribute value combination].&amp;[096.24100.00235.54151]" c="096.24100.00235.54151"/>
        <s v="[Ledger derived financial attribute value combinations].[Derived financial hierarchy attribute value combination].&amp;[096.24100.00235.54420]" c="096.24100.00235.54420"/>
        <s v="[Ledger derived financial attribute value combinations].[Derived financial hierarchy attribute value combination].&amp;[096.24100.00235.54440]" c="096.24100.00235.54440"/>
        <s v="[Ledger derived financial attribute value combinations].[Derived financial hierarchy attribute value combination].&amp;[096.24100.00250.51831]" c="096.24100.00250.51831"/>
        <s v="[Ledger derived financial attribute value combinations].[Derived financial hierarchy attribute value combination].&amp;[096.24100.00250.53838]" c="096.24100.00250.53838"/>
        <s v="[Ledger derived financial attribute value combinations].[Derived financial hierarchy attribute value combination].&amp;[096.24100.00250.54111]" c="096.24100.00250.54111"/>
        <s v="[Ledger derived financial attribute value combinations].[Derived financial hierarchy attribute value combination].&amp;[096.24100.00250.54112]" c="096.24100.00250.54112"/>
        <s v="[Ledger derived financial attribute value combinations].[Derived financial hierarchy attribute value combination].&amp;[096.24100.00250.54150]" c="096.24100.00250.54150"/>
        <s v="[Ledger derived financial attribute value combinations].[Derived financial hierarchy attribute value combination].&amp;[096.24100.00250.54151]" c="096.24100.00250.54151"/>
        <s v="[Ledger derived financial attribute value combinations].[Derived financial hierarchy attribute value combination].&amp;[096.24100.00250.54420]" c="096.24100.00250.54420"/>
        <s v="[Ledger derived financial attribute value combinations].[Derived financial hierarchy attribute value combination].&amp;[096.24100.00250.54440]" c="096.24100.00250.54440"/>
        <s v="[Ledger derived financial attribute value combinations].[Derived financial hierarchy attribute value combination].&amp;[096.24100.00260.53838]" c="096.24100.00260.53838"/>
        <s v="[Ledger derived financial attribute value combinations].[Derived financial hierarchy attribute value combination].&amp;[096.24100.00260.54111]" c="096.24100.00260.54111"/>
        <s v="[Ledger derived financial attribute value combinations].[Derived financial hierarchy attribute value combination].&amp;[096.24100.00260.54112]" c="096.24100.00260.54112"/>
        <s v="[Ledger derived financial attribute value combinations].[Derived financial hierarchy attribute value combination].&amp;[096.24100.00260.54151]" c="096.24100.00260.54151"/>
        <s v="[Ledger derived financial attribute value combinations].[Derived financial hierarchy attribute value combination].&amp;[096.24100.00260.54440]" c="096.24100.00260.54440"/>
        <s v="[Ledger derived financial attribute value combinations].[Derived financial hierarchy attribute value combination].&amp;[096.24100.00310.54111]" c="096.24100.00310.54111"/>
        <s v="[Ledger derived financial attribute value combinations].[Derived financial hierarchy attribute value combination].&amp;[096.24100.00310.54112]" c="096.24100.00310.54112"/>
        <s v="[Ledger derived financial attribute value combinations].[Derived financial hierarchy attribute value combination].&amp;[096.24100.00310.54440]" c="096.24100.00310.54440"/>
        <s v="[Ledger derived financial attribute value combinations].[Derived financial hierarchy attribute value combination].&amp;[096.24100.00350.54111]" c="096.24100.00350.54111"/>
        <s v="[Ledger derived financial attribute value combinations].[Derived financial hierarchy attribute value combination].&amp;[096.24100.00360.54111]" c="096.24100.00360.54111"/>
        <s v="[Ledger derived financial attribute value combinations].[Derived financial hierarchy attribute value combination].&amp;[096.24100.00360.54112]" c="096.24100.00360.54112"/>
        <s v="[Ledger derived financial attribute value combinations].[Derived financial hierarchy attribute value combination].&amp;[096.24100.00410.53838]" c="096.24100.00410.53838"/>
        <s v="[Ledger derived financial attribute value combinations].[Derived financial hierarchy attribute value combination].&amp;[096.24100.00410.54111]" c="096.24100.00410.54111"/>
        <s v="[Ledger derived financial attribute value combinations].[Derived financial hierarchy attribute value combination].&amp;[096.24100.00410.54112]" c="096.24100.00410.54112"/>
        <s v="[Ledger derived financial attribute value combinations].[Derived financial hierarchy attribute value combination].&amp;[096.24100.00410.54131]" c="096.24100.00410.54131"/>
        <s v="[Ledger derived financial attribute value combinations].[Derived financial hierarchy attribute value combination].&amp;[096.24100.00410.54150]" c="096.24100.00410.54150"/>
        <s v="[Ledger derived financial attribute value combinations].[Derived financial hierarchy attribute value combination].&amp;[096.24100.00410.54151]" c="096.24100.00410.54151"/>
        <s v="[Ledger derived financial attribute value combinations].[Derived financial hierarchy attribute value combination].&amp;[096.24100.00410.54420]" c="096.24100.00410.54420"/>
        <s v="[Ledger derived financial attribute value combinations].[Derived financial hierarchy attribute value combination].&amp;[096.24100.00410.54440]" c="096.24100.00410.54440"/>
        <s v="[Ledger derived financial attribute value combinations].[Derived financial hierarchy attribute value combination].&amp;[096.24100.00412.54111]" c="096.24100.00412.54111"/>
        <s v="[Ledger derived financial attribute value combinations].[Derived financial hierarchy attribute value combination].&amp;[096.24100.00412.54112]" c="096.24100.00412.54112"/>
        <s v="[Ledger derived financial attribute value combinations].[Derived financial hierarchy attribute value combination].&amp;[096.24100.00412.54151]" c="096.24100.00412.54151"/>
        <s v="[Ledger derived financial attribute value combinations].[Derived financial hierarchy attribute value combination].&amp;[096.24100.00412.54440]" c="096.24100.00412.54440"/>
        <s v="[Ledger derived financial attribute value combinations].[Derived financial hierarchy attribute value combination].&amp;[096.24100.00420.54111]" c="096.24100.00420.54111"/>
        <s v="[Ledger derived financial attribute value combinations].[Derived financial hierarchy attribute value combination].&amp;[096.24100.00420.54112]" c="096.24100.00420.54112"/>
        <s v="[Ledger derived financial attribute value combinations].[Derived financial hierarchy attribute value combination].&amp;[096.24100.00422.54111]" c="096.24100.00422.54111"/>
        <s v="[Ledger derived financial attribute value combinations].[Derived financial hierarchy attribute value combination].&amp;[096.24100.00422.54112]" c="096.24100.00422.54112"/>
        <s v="[Ledger derived financial attribute value combinations].[Derived financial hierarchy attribute value combination].&amp;[096.24100.00422.54131]" c="096.24100.00422.54131"/>
        <s v="[Ledger derived financial attribute value combinations].[Derived financial hierarchy attribute value combination].&amp;[096.24100.00430.54111]" c="096.24100.00430.54111"/>
        <s v="[Ledger derived financial attribute value combinations].[Derived financial hierarchy attribute value combination].&amp;[096.24100.00430.54440]" c="096.24100.00430.54440"/>
        <s v="[Ledger derived financial attribute value combinations].[Derived financial hierarchy attribute value combination].&amp;[096.24100.00440.54111]" c="096.24100.00440.54111"/>
        <s v="[Ledger derived financial attribute value combinations].[Derived financial hierarchy attribute value combination].&amp;[096.24100.00440.54112]" c="096.24100.00440.54112"/>
        <s v="[Ledger derived financial attribute value combinations].[Derived financial hierarchy attribute value combination].&amp;[096.24100.00471.51831]" c="096.24100.00471.51831"/>
        <s v="[Ledger derived financial attribute value combinations].[Derived financial hierarchy attribute value combination].&amp;[096.24100.00474.51831]" c="096.24100.00474.51831"/>
        <s v="[Ledger derived financial attribute value combinations].[Derived financial hierarchy attribute value combination].&amp;[096.24100.00475.51831]" c="096.24100.00475.51831"/>
        <s v="[Ledger derived financial attribute value combinations].[Derived financial hierarchy attribute value combination].&amp;[096.24100.00475.54342]" c="096.24100.00475.54342"/>
        <s v="[Ledger derived financial attribute value combinations].[Derived financial hierarchy attribute value combination].&amp;[096.24100.00480.51831]" c="096.24100.00480.51831"/>
        <s v="[Ledger derived financial attribute value combinations].[Derived financial hierarchy attribute value combination].&amp;[096.24100.00480.54111]" c="096.24100.00480.54111"/>
        <s v="[Ledger derived financial attribute value combinations].[Derived financial hierarchy attribute value combination].&amp;[096.24100.00480.54112]" c="096.24100.00480.54112"/>
        <s v="[Ledger derived financial attribute value combinations].[Derived financial hierarchy attribute value combination].&amp;[096.24100.00480.54151]" c="096.24100.00480.54151"/>
        <s v="[Ledger derived financial attribute value combinations].[Derived financial hierarchy attribute value combination].&amp;[096.24100.00481.54151]" c="096.24100.00481.54151"/>
        <s v="[Ledger derived financial attribute value combinations].[Derived financial hierarchy attribute value combination].&amp;[096.24100.00490.51475]" c="096.24100.00490.51475"/>
        <s v="[Ledger derived financial attribute value combinations].[Derived financial hierarchy attribute value combination].&amp;[096.24100.00490.54111]" c="096.24100.00490.54111"/>
        <s v="[Ledger derived financial attribute value combinations].[Derived financial hierarchy attribute value combination].&amp;[096.24100.00490.54112]" c="096.24100.00490.54112"/>
        <s v="[Ledger derived financial attribute value combinations].[Derived financial hierarchy attribute value combination].&amp;[096.24100.00490.54151]" c="096.24100.00490.54151"/>
        <s v="[Ledger derived financial attribute value combinations].[Derived financial hierarchy attribute value combination].&amp;[096.24100.00490.54440]" c="096.24100.00490.54440"/>
        <s v="[Ledger derived financial attribute value combinations].[Derived financial hierarchy attribute value combination].&amp;[096.24100.00630.54150]" c="096.24100.00630.54150"/>
        <s v="[Ledger derived financial attribute value combinations].[Derived financial hierarchy attribute value combination].&amp;[096.24100.00780.59141]" c="096.24100.00780.59141"/>
        <s v="[Ledger derived financial attribute value combinations].[Derived financial hierarchy attribute value combination].&amp;[096.24100.00830.59141]" c="096.24100.00830.59141"/>
        <s v="[Ledger derived financial attribute value combinations].[Derived financial hierarchy attribute value combination].&amp;[096.24100.00910.51423]" c="096.24100.00910.51423"/>
        <s v="[Ledger derived financial attribute value combinations].[Derived financial hierarchy attribute value combination].&amp;[096.24100.00911.51423]" c="096.24100.00911.51423"/>
        <s v="[Ledger derived financial attribute value combinations].[Derived financial hierarchy attribute value combination].&amp;[096.24100.00911.53210]" c="096.24100.00911.53210"/>
        <s v="[Ledger derived financial attribute value combinations].[Derived financial hierarchy attribute value combination].&amp;[096.24100.00961.51831]" c="096.24100.00961.51831"/>
        <s v="[Ledger derived financial attribute value combinations].[Derived financial hierarchy attribute value combination].&amp;[096.24100.00961.53838]" c="096.24100.00961.53838"/>
        <s v="[Ledger derived financial attribute value combinations].[Derived financial hierarchy attribute value combination].&amp;[096.24100.00961.54111]" c="096.24100.00961.54111"/>
        <s v="[Ledger derived financial attribute value combinations].[Derived financial hierarchy attribute value combination].&amp;[096.24100.00961.54112]" c="096.24100.00961.54112"/>
        <s v="[Ledger derived financial attribute value combinations].[Derived financial hierarchy attribute value combination].&amp;[096.24100.00961.54151]" c="096.24100.00961.54151"/>
        <s v="[Ledger derived financial attribute value combinations].[Derived financial hierarchy attribute value combination].&amp;[096.24100.00961.54420]" c="096.24100.00961.54420"/>
        <s v="[Ledger derived financial attribute value combinations].[Derived financial hierarchy attribute value combination].&amp;[096.24100.00961.54440]" c="096.24100.00961.54440"/>
        <s v="[Ledger derived financial attribute value combinations].[Derived financial hierarchy attribute value combination].&amp;[096.24100.00965.51831]" c="096.24100.00965.51831"/>
        <s v="[Ledger derived financial attribute value combinations].[Derived financial hierarchy attribute value combination].&amp;[096.24100.00965.53838]" c="096.24100.00965.53838"/>
        <s v="[Ledger derived financial attribute value combinations].[Derived financial hierarchy attribute value combination].&amp;[096.24100.00965.54111]" c="096.24100.00965.54111"/>
        <s v="[Ledger derived financial attribute value combinations].[Derived financial hierarchy attribute value combination].&amp;[096.24100.00965.54112]" c="096.24100.00965.54112"/>
        <s v="[Ledger derived financial attribute value combinations].[Derived financial hierarchy attribute value combination].&amp;[096.24100.00965.54151]" c="096.24100.00965.54151"/>
        <s v="[Ledger derived financial attribute value combinations].[Derived financial hierarchy attribute value combination].&amp;[096.24100.00965.54420]" c="096.24100.00965.54420"/>
        <s v="[Ledger derived financial attribute value combinations].[Derived financial hierarchy attribute value combination].&amp;[096.24100.00965.54440]" c="096.24100.00965.54440"/>
        <s v="[Ledger derived financial attribute value combinations].[Derived financial hierarchy attribute value combination].&amp;[096.24100.00980.54111]" c="096.24100.00980.54111"/>
        <s v="[Ledger derived financial attribute value combinations].[Derived financial hierarchy attribute value combination].&amp;[096.24100.00980.54112]" c="096.24100.00980.54112"/>
        <s v="[Ledger derived financial attribute value combinations].[Derived financial hierarchy attribute value combination].&amp;[096.24100.00980.54151]" c="096.24100.00980.54151"/>
        <s v="[Ledger derived financial attribute value combinations].[Derived financial hierarchy attribute value combination].&amp;[096.24100.00980.54440]" c="096.24100.00980.54440"/>
        <s v="[Ledger derived financial attribute value combinations].[Derived financial hierarchy attribute value combination].&amp;[096.24100.33300.20205.]" c="096.24100.33300.20205."/>
        <s v="[Ledger derived financial attribute value combinations].[Derived financial hierarchy attribute value combination].&amp;[096.24100.33400.03100.]" c="096.24100.33400.03100."/>
        <s v="[Ledger derived financial attribute value combinations].[Derived financial hierarchy attribute value combination].&amp;[096.24100.33400.03600.]" c="096.24100.33400.03600."/>
        <s v="[Ledger derived financial attribute value combinations].[Derived financial hierarchy attribute value combination].&amp;[096.24100.33920.93724.]" c="096.24100.33920.93724."/>
        <s v="[Ledger derived financial attribute value combinations].[Derived financial hierarchy attribute value combination].&amp;[096.24100.36111..]" c="096.24100.36111.."/>
        <s v="[Ledger derived financial attribute value combinations].[Derived financial hierarchy attribute value combination].&amp;[096.24100.36712..]" c="096.24100.36712.."/>
        <s v="[Ledger derived financial attribute value combinations].[Derived financial hierarchy attribute value combination].&amp;[096.24101.00110.54111]" c="096.24101.00110.54111"/>
        <s v="[Ledger derived financial attribute value combinations].[Derived financial hierarchy attribute value combination].&amp;[096.24101.00110.54112]" c="096.24101.00110.54112"/>
        <s v="[Ledger derived financial attribute value combinations].[Derived financial hierarchy attribute value combination].&amp;[096.24101.00110.54151]" c="096.24101.00110.54151"/>
        <s v="[Ledger derived financial attribute value combinations].[Derived financial hierarchy attribute value combination].&amp;[096.24101.00120.54112]" c="096.24101.00120.54112"/>
        <s v="[Ledger derived financial attribute value combinations].[Derived financial hierarchy attribute value combination].&amp;[096.24101.00120.54151]" c="096.24101.00120.54151"/>
        <s v="[Ledger derived financial attribute value combinations].[Derived financial hierarchy attribute value combination].&amp;[096.24101.00130.54111]" c="096.24101.00130.54111"/>
        <s v="[Ledger derived financial attribute value combinations].[Derived financial hierarchy attribute value combination].&amp;[096.24101.00130.54112]" c="096.24101.00130.54112"/>
        <s v="[Ledger derived financial attribute value combinations].[Derived financial hierarchy attribute value combination].&amp;[096.24101.00154.54111]" c="096.24101.00154.54111"/>
        <s v="[Ledger derived financial attribute value combinations].[Derived financial hierarchy attribute value combination].&amp;[096.24101.00154.54112]" c="096.24101.00154.54112"/>
        <s v="[Ledger derived financial attribute value combinations].[Derived financial hierarchy attribute value combination].&amp;[096.24101.00220.54111]" c="096.24101.00220.54111"/>
        <s v="[Ledger derived financial attribute value combinations].[Derived financial hierarchy attribute value combination].&amp;[096.24101.00220.54112]" c="096.24101.00220.54112"/>
        <s v="[Ledger derived financial attribute value combinations].[Derived financial hierarchy attribute value combination].&amp;[096.24101.00220.54151]" c="096.24101.00220.54151"/>
        <s v="[Ledger derived financial attribute value combinations].[Derived financial hierarchy attribute value combination].&amp;[096.24101.00230.54111]" c="096.24101.00230.54111"/>
        <s v="[Ledger derived financial attribute value combinations].[Derived financial hierarchy attribute value combination].&amp;[096.24101.00230.54112]" c="096.24101.00230.54112"/>
        <s v="[Ledger derived financial attribute value combinations].[Derived financial hierarchy attribute value combination].&amp;[096.24101.00230.54151]" c="096.24101.00230.54151"/>
        <s v="[Ledger derived financial attribute value combinations].[Derived financial hierarchy attribute value combination].&amp;[096.24101.00233.54111]" c="096.24101.00233.54111"/>
        <s v="[Ledger derived financial attribute value combinations].[Derived financial hierarchy attribute value combination].&amp;[096.24101.00233.54112]" c="096.24101.00233.54112"/>
        <s v="[Ledger derived financial attribute value combinations].[Derived financial hierarchy attribute value combination].&amp;[096.24101.00235.54111]" c="096.24101.00235.54111"/>
        <s v="[Ledger derived financial attribute value combinations].[Derived financial hierarchy attribute value combination].&amp;[096.24101.00235.54112]" c="096.24101.00235.54112"/>
        <s v="[Ledger derived financial attribute value combinations].[Derived financial hierarchy attribute value combination].&amp;[096.24101.00235.54151]" c="096.24101.00235.54151"/>
        <s v="[Ledger derived financial attribute value combinations].[Derived financial hierarchy attribute value combination].&amp;[096.24101.00250.54111]" c="096.24101.00250.54111"/>
        <s v="[Ledger derived financial attribute value combinations].[Derived financial hierarchy attribute value combination].&amp;[096.24101.00250.54112]" c="096.24101.00250.54112"/>
        <s v="[Ledger derived financial attribute value combinations].[Derived financial hierarchy attribute value combination].&amp;[096.24101.00250.54151]" c="096.24101.00250.54151"/>
        <s v="[Ledger derived financial attribute value combinations].[Derived financial hierarchy attribute value combination].&amp;[096.24101.00260.54111]" c="096.24101.00260.54111"/>
        <s v="[Ledger derived financial attribute value combinations].[Derived financial hierarchy attribute value combination].&amp;[096.24101.00260.54112]" c="096.24101.00260.54112"/>
        <s v="[Ledger derived financial attribute value combinations].[Derived financial hierarchy attribute value combination].&amp;[096.24101.00260.54151]" c="096.24101.00260.54151"/>
        <s v="[Ledger derived financial attribute value combinations].[Derived financial hierarchy attribute value combination].&amp;[096.24101.00310.54111]" c="096.24101.00310.54111"/>
        <s v="[Ledger derived financial attribute value combinations].[Derived financial hierarchy attribute value combination].&amp;[096.24101.00350.54112]" c="096.24101.00350.54112"/>
        <s v="[Ledger derived financial attribute value combinations].[Derived financial hierarchy attribute value combination].&amp;[096.24101.00360.54112]" c="096.24101.00360.54112"/>
        <s v="[Ledger derived financial attribute value combinations].[Derived financial hierarchy attribute value combination].&amp;[096.24101.00360.54151]" c="096.24101.00360.54151"/>
        <s v="[Ledger derived financial attribute value combinations].[Derived financial hierarchy attribute value combination].&amp;[096.24101.00410.54111]" c="096.24101.00410.54111"/>
        <s v="[Ledger derived financial attribute value combinations].[Derived financial hierarchy attribute value combination].&amp;[096.24101.00410.54112]" c="096.24101.00410.54112"/>
        <s v="[Ledger derived financial attribute value combinations].[Derived financial hierarchy attribute value combination].&amp;[096.24101.00410.54151]" c="096.24101.00410.54151"/>
        <s v="[Ledger derived financial attribute value combinations].[Derived financial hierarchy attribute value combination].&amp;[096.24101.00412.54111]" c="096.24101.00412.54111"/>
        <s v="[Ledger derived financial attribute value combinations].[Derived financial hierarchy attribute value combination].&amp;[096.24101.00420.54112]" c="096.24101.00420.54112"/>
        <s v="[Ledger derived financial attribute value combinations].[Derived financial hierarchy attribute value combination].&amp;[096.24101.00422.54111]" c="096.24101.00422.54111"/>
        <s v="[Ledger derived financial attribute value combinations].[Derived financial hierarchy attribute value combination].&amp;[096.24101.00422.54112]" c="096.24101.00422.54112"/>
        <s v="[Ledger derived financial attribute value combinations].[Derived financial hierarchy attribute value combination].&amp;[096.24101.00430.54111]" c="096.24101.00430.54111"/>
        <s v="[Ledger derived financial attribute value combinations].[Derived financial hierarchy attribute value combination].&amp;[096.24101.00440.54111]" c="096.24101.00440.54111"/>
        <s v="[Ledger derived financial attribute value combinations].[Derived financial hierarchy attribute value combination].&amp;[096.24101.00480.54112]" c="096.24101.00480.54112"/>
        <s v="[Ledger derived financial attribute value combinations].[Derived financial hierarchy attribute value combination].&amp;[096.24101.00490.54111]" c="096.24101.00490.54111"/>
        <s v="[Ledger derived financial attribute value combinations].[Derived financial hierarchy attribute value combination].&amp;[096.24101.00490.54112]" c="096.24101.00490.54112"/>
        <s v="[Ledger derived financial attribute value combinations].[Derived financial hierarchy attribute value combination].&amp;[096.24101.00490.54151]" c="096.24101.00490.54151"/>
        <s v="[Ledger derived financial attribute value combinations].[Derived financial hierarchy attribute value combination].&amp;[096.24101.00961.54111]" c="096.24101.00961.54111"/>
        <s v="[Ledger derived financial attribute value combinations].[Derived financial hierarchy attribute value combination].&amp;[096.24101.00961.54112]" c="096.24101.00961.54112"/>
        <s v="[Ledger derived financial attribute value combinations].[Derived financial hierarchy attribute value combination].&amp;[096.24101.00961.54151]" c="096.24101.00961.54151"/>
        <s v="[Ledger derived financial attribute value combinations].[Derived financial hierarchy attribute value combination].&amp;[096.24101.00965.54111]" c="096.24101.00965.54111"/>
        <s v="[Ledger derived financial attribute value combinations].[Derived financial hierarchy attribute value combination].&amp;[096.24101.00965.54112]" c="096.24101.00965.54112"/>
        <s v="[Ledger derived financial attribute value combinations].[Derived financial hierarchy attribute value combination].&amp;[096.24101.00965.54151]" c="096.24101.00965.54151"/>
        <s v="[Ledger derived financial attribute value combinations].[Derived financial hierarchy attribute value combination].&amp;[096.24101.00980.54111]" c="096.24101.00980.54111"/>
        <s v="[Ledger derived financial attribute value combinations].[Derived financial hierarchy attribute value combination].&amp;[096.24101.00980.54112]" c="096.24101.00980.54112"/>
        <s v="[Ledger derived financial attribute value combinations].[Derived financial hierarchy attribute value combination].&amp;[096.24101.00980.54151]" c="096.24101.00980.54151"/>
        <s v="[Ledger derived financial attribute value combinations].[Derived financial hierarchy attribute value combination].&amp;[096.24101.36712..]" c="096.24101.36712.."/>
        <s v="[Ledger derived financial attribute value combinations].[Derived financial hierarchy attribute value combination].&amp;[096.29000.36111..]" c="096.29000.36111.."/>
        <s v="[Ledger derived financial attribute value combinations].[Derived financial hierarchy attribute value combination].&amp;[096.29000.36250..]" c="096.29000.36250.."/>
        <s v="[Ledger derived financial attribute value combinations].[Derived financial hierarchy attribute value combination].&amp;[096.29000.36251..]" c="096.29000.36251.."/>
        <s v="[Ledger derived financial attribute value combinations].[Derived financial hierarchy attribute value combination].&amp;[096.51888.00000.50800]" c="096.51888.00000.50800"/>
        <s v="[Ledger derived financial attribute value combinations].[Derived financial hierarchy attribute value combination].&amp;[096.59000.36111..]" c="096.59000.36111.."/>
        <s v="[Ledger derived financial attribute value combinations].[Derived financial hierarchy attribute value combination].&amp;[099.00000.00000.50800]" c="099.00000.00000.50800"/>
        <s v="[Ledger derived financial attribute value combinations].[Derived financial hierarchy attribute value combination].&amp;[099.00000.30500..]" c="099.00000.30500.."/>
        <s v="[Ledger derived financial attribute value combinations].[Derived financial hierarchy attribute value combination].&amp;[099.00000.36111..]" c="099.00000.36111.."/>
        <s v="[Ledger derived financial attribute value combinations].[Derived financial hierarchy attribute value combination].&amp;[099.01600.00009.51990]" c="099.01600.00009.51990"/>
        <s v="[Ledger derived financial attribute value combinations].[Derived financial hierarchy attribute value combination].&amp;[099.01600.00110.51990]" c="099.01600.00110.51990"/>
        <s v="[Ledger derived financial attribute value combinations].[Derived financial hierarchy attribute value combination].&amp;[099.01600.00220.51990]" c="099.01600.00220.51990"/>
        <s v="[Ledger derived financial attribute value combinations].[Derived financial hierarchy attribute value combination].&amp;[099.01600.00230.51990]" c="099.01600.00230.51990"/>
        <s v="[Ledger derived financial attribute value combinations].[Derived financial hierarchy attribute value combination].&amp;[099.01600.00235.51990]" c="099.01600.00235.51990"/>
        <s v="[Ledger derived financial attribute value combinations].[Derived financial hierarchy attribute value combination].&amp;[099.01600.00250.51990]" c="099.01600.00250.51990"/>
        <s v="[Ledger derived financial attribute value combinations].[Derived financial hierarchy attribute value combination].&amp;[099.01600.00260.51990]" c="099.01600.00260.51990"/>
        <s v="[Ledger derived financial attribute value combinations].[Derived financial hierarchy attribute value combination].&amp;[099.01600.00410.51990]" c="099.01600.00410.51990"/>
        <s v="[Ledger derived financial attribute value combinations].[Derived financial hierarchy attribute value combination].&amp;[099.01600.00410.59119]" c="099.01600.00410.59119"/>
        <s v="[Ledger derived financial attribute value combinations].[Derived financial hierarchy attribute value combination].&amp;[099.01600.00412.51990]" c="099.01600.00412.51990"/>
        <s v="[Ledger derived financial attribute value combinations].[Derived financial hierarchy attribute value combination].&amp;[099.01600.00471.51990]" c="099.01600.00471.51990"/>
        <s v="[Ledger derived financial attribute value combinations].[Derived financial hierarchy attribute value combination].&amp;[099.01600.00475.51990]" c="099.01600.00475.51990"/>
        <s v="[Ledger derived financial attribute value combinations].[Derived financial hierarchy attribute value combination].&amp;[099.01600.00480.51990]" c="099.01600.00480.51990"/>
        <s v="[Ledger derived financial attribute value combinations].[Derived financial hierarchy attribute value combination].&amp;[099.01600.00490.51990]" c="099.01600.00490.51990"/>
        <s v="[Ledger derived financial attribute value combinations].[Derived financial hierarchy attribute value combination].&amp;[099.01600.00630.59419]" c="099.01600.00630.59419"/>
        <s v="[Ledger derived financial attribute value combinations].[Derived financial hierarchy attribute value combination].&amp;[099.01600.00710.51990]" c="099.01600.00710.51990"/>
        <s v="[Ledger derived financial attribute value combinations].[Derived financial hierarchy attribute value combination].&amp;[099.01600.00710.59119]" c="099.01600.00710.59119"/>
        <s v="[Ledger derived financial attribute value combinations].[Derived financial hierarchy attribute value combination].&amp;[099.01600.00830.51990]" c="099.01600.00830.51990"/>
        <s v="[Ledger derived financial attribute value combinations].[Derived financial hierarchy attribute value combination].&amp;[099.01600.00830.59119]" c="099.01600.00830.59119"/>
        <s v="[Ledger derived financial attribute value combinations].[Derived financial hierarchy attribute value combination].&amp;[099.01600.00965.51990]" c="099.01600.00965.51990"/>
        <s v="[Ledger derived financial attribute value combinations].[Derived financial hierarchy attribute value combination].&amp;[099.01619.00110.51820]" c="099.01619.00110.51820"/>
        <s v="[Ledger derived financial attribute value combinations].[Derived financial hierarchy attribute value combination].&amp;[099.01619.00110.51990]" c="099.01619.00110.51990"/>
        <s v="[Ledger derived financial attribute value combinations].[Derived financial hierarchy attribute value combination].&amp;[099.01619.00110.55370]" c="099.01619.00110.55370"/>
        <s v="[Ledger derived financial attribute value combinations].[Derived financial hierarchy attribute value combination].&amp;[099.01619.00120.52150]" c="099.01619.00120.52150"/>
        <s v="[Ledger derived financial attribute value combinations].[Derived financial hierarchy attribute value combination].&amp;[099.01619.00130.51820]" c="099.01619.00130.51820"/>
        <s v="[Ledger derived financial attribute value combinations].[Derived financial hierarchy attribute value combination].&amp;[099.01619.00220.51820]" c="099.01619.00220.51820"/>
        <s v="[Ledger derived financial attribute value combinations].[Derived financial hierarchy attribute value combination].&amp;[099.01619.00220.51990]" c="099.01619.00220.51990"/>
        <s v="[Ledger derived financial attribute value combinations].[Derived financial hierarchy attribute value combination].&amp;[099.01619.00220.52150]" c="099.01619.00220.52150"/>
        <s v="[Ledger derived financial attribute value combinations].[Derived financial hierarchy attribute value combination].&amp;[099.01619.00220.55370]" c="099.01619.00220.55370"/>
        <s v="[Ledger derived financial attribute value combinations].[Derived financial hierarchy attribute value combination].&amp;[099.01619.00230.51820]" c="099.01619.00230.51820"/>
        <s v="[Ledger derived financial attribute value combinations].[Derived financial hierarchy attribute value combination].&amp;[099.01619.00230.51990]" c="099.01619.00230.51990"/>
        <s v="[Ledger derived financial attribute value combinations].[Derived financial hierarchy attribute value combination].&amp;[099.01619.00230.52150]" c="099.01619.00230.52150"/>
        <s v="[Ledger derived financial attribute value combinations].[Derived financial hierarchy attribute value combination].&amp;[099.01619.00230.55370]" c="099.01619.00230.55370"/>
        <s v="[Ledger derived financial attribute value combinations].[Derived financial hierarchy attribute value combination].&amp;[099.01619.00233.52150]" c="099.01619.00233.52150"/>
        <s v="[Ledger derived financial attribute value combinations].[Derived financial hierarchy attribute value combination].&amp;[099.01619.00233.55370]" c="099.01619.00233.55370"/>
        <s v="[Ledger derived financial attribute value combinations].[Derived financial hierarchy attribute value combination].&amp;[099.01619.00235.51820]" c="099.01619.00235.51820"/>
        <s v="[Ledger derived financial attribute value combinations].[Derived financial hierarchy attribute value combination].&amp;[099.01619.00235.51990]" c="099.01619.00235.51990"/>
        <s v="[Ledger derived financial attribute value combinations].[Derived financial hierarchy attribute value combination].&amp;[099.01619.00235.52150]" c="099.01619.00235.52150"/>
        <s v="[Ledger derived financial attribute value combinations].[Derived financial hierarchy attribute value combination].&amp;[099.01619.00235.55370]" c="099.01619.00235.55370"/>
        <s v="[Ledger derived financial attribute value combinations].[Derived financial hierarchy attribute value combination].&amp;[099.01619.00250.51820]" c="099.01619.00250.51820"/>
        <s v="[Ledger derived financial attribute value combinations].[Derived financial hierarchy attribute value combination].&amp;[099.01619.00250.51990]" c="099.01619.00250.51990"/>
        <s v="[Ledger derived financial attribute value combinations].[Derived financial hierarchy attribute value combination].&amp;[099.01619.00250.55370]" c="099.01619.00250.55370"/>
        <s v="[Ledger derived financial attribute value combinations].[Derived financial hierarchy attribute value combination].&amp;[099.01619.00260.51820]" c="099.01619.00260.51820"/>
        <s v="[Ledger derived financial attribute value combinations].[Derived financial hierarchy attribute value combination].&amp;[099.01619.00260.51990]" c="099.01619.00260.51990"/>
        <s v="[Ledger derived financial attribute value combinations].[Derived financial hierarchy attribute value combination].&amp;[099.01619.00310.51820]" c="099.01619.00310.51820"/>
        <s v="[Ledger derived financial attribute value combinations].[Derived financial hierarchy attribute value combination].&amp;[099.01619.00410.51820]" c="099.01619.00410.51820"/>
        <s v="[Ledger derived financial attribute value combinations].[Derived financial hierarchy attribute value combination].&amp;[099.01619.00410.51990]" c="099.01619.00410.51990"/>
        <s v="[Ledger derived financial attribute value combinations].[Derived financial hierarchy attribute value combination].&amp;[099.01619.00412.51820]" c="099.01619.00412.51820"/>
        <s v="[Ledger derived financial attribute value combinations].[Derived financial hierarchy attribute value combination].&amp;[099.01619.00412.51990]" c="099.01619.00412.51990"/>
        <s v="[Ledger derived financial attribute value combinations].[Derived financial hierarchy attribute value combination].&amp;[099.01619.00430.51820]" c="099.01619.00430.51820"/>
        <s v="[Ledger derived financial attribute value combinations].[Derived financial hierarchy attribute value combination].&amp;[099.01619.00480.52150]" c="099.01619.00480.52150"/>
        <s v="[Ledger derived financial attribute value combinations].[Derived financial hierarchy attribute value combination].&amp;[099.01619.00490.51820]" c="099.01619.00490.51820"/>
        <s v="[Ledger derived financial attribute value combinations].[Derived financial hierarchy attribute value combination].&amp;[099.01619.00490.51990]" c="099.01619.00490.51990"/>
        <s v="[Ledger derived financial attribute value combinations].[Derived financial hierarchy attribute value combination].&amp;[099.01619.00961.51820]" c="099.01619.00961.51820"/>
        <s v="[Ledger derived financial attribute value combinations].[Derived financial hierarchy attribute value combination].&amp;[099.01619.00961.51990]" c="099.01619.00961.51990"/>
        <s v="[Ledger derived financial attribute value combinations].[Derived financial hierarchy attribute value combination].&amp;[099.01619.00961.52150]" c="099.01619.00961.52150"/>
        <s v="[Ledger derived financial attribute value combinations].[Derived financial hierarchy attribute value combination].&amp;[099.01619.00961.55370]" c="099.01619.00961.55370"/>
        <s v="[Ledger derived financial attribute value combinations].[Derived financial hierarchy attribute value combination].&amp;[099.01619.00965.51820]" c="099.01619.00965.51820"/>
        <s v="[Ledger derived financial attribute value combinations].[Derived financial hierarchy attribute value combination].&amp;[099.01619.00965.51990]" c="099.01619.00965.51990"/>
        <s v="[Ledger derived financial attribute value combinations].[Derived financial hierarchy attribute value combination].&amp;[099.01619.00965.52150]" c="099.01619.00965.52150"/>
        <s v="[Ledger derived financial attribute value combinations].[Derived financial hierarchy attribute value combination].&amp;[099.01619.00965.55370]" c="099.01619.00965.55370"/>
        <s v="[Ledger derived financial attribute value combinations].[Derived financial hierarchy attribute value combination].&amp;[099.01619.00980.51990]" c="099.01619.00980.51990"/>
        <s v="[Ledger derived financial attribute value combinations].[Derived financial hierarchy attribute value combination].&amp;[099.01700.00910.51990]" c="099.01700.00910.51990"/>
        <s v="[Ledger derived financial attribute value combinations].[Derived financial hierarchy attribute value combination].&amp;[099.01700.00911.51990]" c="099.01700.00911.51990"/>
        <s v="[Ledger derived financial attribute value combinations].[Derived financial hierarchy attribute value combination].&amp;[099.02020.00550.59700]" c="099.02020.00550.59700"/>
        <s v="[Ledger derived financial attribute value combinations].[Derived financial hierarchy attribute value combination].&amp;[099.02100.39700..]" c="099.02100.39700.."/>
        <s v="[Ledger derived financial attribute value combinations].[Derived financial hierarchy attribute value combination].&amp;[099.02125.39700..]" c="099.02125.39700.."/>
        <s v="[Ledger derived financial attribute value combinations].[Derived financial hierarchy attribute value combination].&amp;[099.02233.00550.59700]" c="099.02233.00550.59700"/>
        <s v="[Ledger derived financial attribute value combinations].[Derived financial hierarchy attribute value combination].&amp;[099.02314.39700..]" c="099.02314.39700.."/>
        <s v="[Ledger derived financial attribute value combinations].[Derived financial hierarchy attribute value combination].&amp;[099.02315.00550.59700]" c="099.02315.00550.59700"/>
        <s v="[Ledger derived financial attribute value combinations].[Derived financial hierarchy attribute value combination].&amp;[099.02317.39700..]" c="099.02317.39700.."/>
        <s v="[Ledger derived financial attribute value combinations].[Derived financial hierarchy attribute value combination].&amp;[099.02318.39700..]" c="099.02318.39700.."/>
        <s v="[Ledger derived financial attribute value combinations].[Derived financial hierarchy attribute value combination].&amp;[099.02319.39700..]" c="099.02319.39700.."/>
        <s v="[Ledger derived financial attribute value combinations].[Derived financial hierarchy attribute value combination].&amp;[099.09000.31310..7087]" c="099.09000.31310..7087"/>
        <s v="[Ledger derived financial attribute value combinations].[Derived financial hierarchy attribute value combination].&amp;[099.09000.34914..7800]" c="099.09000.34914..7800"/>
        <s v="[Ledger derived financial attribute value combinations].[Derived financial hierarchy attribute value combination].&amp;[099.09000.34914..7801]" c="099.09000.34914..7801"/>
        <s v="[Ledger derived financial attribute value combinations].[Derived financial hierarchy attribute value combination].&amp;[099.09000.34914..7802]" c="099.09000.34914..7802"/>
        <s v="[Ledger derived financial attribute value combinations].[Derived financial hierarchy attribute value combination].&amp;[099.09000.34914..7803]" c="099.09000.34914..7803"/>
        <s v="[Ledger derived financial attribute value combinations].[Derived financial hierarchy attribute value combination].&amp;[099.09000.34914..7804]" c="099.09000.34914..7804"/>
        <s v="[Ledger derived financial attribute value combinations].[Derived financial hierarchy attribute value combination].&amp;[099.09000.34914..7806]" c="099.09000.34914..7806"/>
        <s v="[Ledger derived financial attribute value combinations].[Derived financial hierarchy attribute value combination].&amp;[099.09000.36111..]" c="099.09000.36111.."/>
        <s v="[Ledger derived financial attribute value combinations].[Derived financial hierarchy attribute value combination].&amp;[099.10100.00110.51310]" c="099.10100.00110.51310"/>
        <s v="[Ledger derived financial attribute value combinations].[Derived financial hierarchy attribute value combination].&amp;[099.10100.00220.51310]" c="099.10100.00220.51310"/>
        <s v="[Ledger derived financial attribute value combinations].[Derived financial hierarchy attribute value combination].&amp;[099.10100.00230.51310]" c="099.10100.00230.51310"/>
        <s v="[Ledger derived financial attribute value combinations].[Derived financial hierarchy attribute value combination].&amp;[099.10100.00235.51310]" c="099.10100.00235.51310"/>
        <s v="[Ledger derived financial attribute value combinations].[Derived financial hierarchy attribute value combination].&amp;[099.10100.00250.51310]" c="099.10100.00250.51310"/>
        <s v="[Ledger derived financial attribute value combinations].[Derived financial hierarchy attribute value combination].&amp;[099.10100.00260.51310]" c="099.10100.00260.51310"/>
        <s v="[Ledger derived financial attribute value combinations].[Derived financial hierarchy attribute value combination].&amp;[099.10100.00410.51310]" c="099.10100.00410.51310"/>
        <s v="[Ledger derived financial attribute value combinations].[Derived financial hierarchy attribute value combination].&amp;[099.10100.00410.52170]" c="099.10100.00410.52170"/>
        <s v="[Ledger derived financial attribute value combinations].[Derived financial hierarchy attribute value combination].&amp;[099.10100.00412.52170]" c="099.10100.00412.52170"/>
        <s v="[Ledger derived financial attribute value combinations].[Derived financial hierarchy attribute value combination].&amp;[099.10100.00490.51310]" c="099.10100.00490.51310"/>
        <s v="[Ledger derived financial attribute value combinations].[Derived financial hierarchy attribute value combination].&amp;[099.10100.00961.51310]" c="099.10100.00961.51310"/>
        <s v="[Ledger derived financial attribute value combinations].[Derived financial hierarchy attribute value combination].&amp;[099.10100.00965.51310]" c="099.10100.00965.51310"/>
        <s v="[Ledger derived financial attribute value combinations].[Derived financial hierarchy attribute value combination].&amp;[099.10100.33910.81128.]" c="099.10100.33910.81128."/>
        <s v="[Ledger derived financial attribute value combinations].[Derived financial hierarchy attribute value combination].&amp;[099.20500.00110.54263]" c="099.20500.00110.54263"/>
        <s v="[Ledger derived financial attribute value combinations].[Derived financial hierarchy attribute value combination].&amp;[099.20500.00220.54263]" c="099.20500.00220.54263"/>
        <s v="[Ledger derived financial attribute value combinations].[Derived financial hierarchy attribute value combination].&amp;[099.20500.00230.54263]" c="099.20500.00230.54263"/>
        <s v="[Ledger derived financial attribute value combinations].[Derived financial hierarchy attribute value combination].&amp;[099.20500.00235.54263]" c="099.20500.00235.54263"/>
        <s v="[Ledger derived financial attribute value combinations].[Derived financial hierarchy attribute value combination].&amp;[099.20500.00250.54263]" c="099.20500.00250.54263"/>
        <s v="[Ledger derived financial attribute value combinations].[Derived financial hierarchy attribute value combination].&amp;[099.20500.00260.54263]" c="099.20500.00260.54263"/>
        <s v="[Ledger derived financial attribute value combinations].[Derived financial hierarchy attribute value combination].&amp;[099.20500.00480.54263]" c="099.20500.00480.54263"/>
        <s v="[Ledger derived financial attribute value combinations].[Derived financial hierarchy attribute value combination].&amp;[099.20500.00491.54263]" c="099.20500.00491.54263"/>
        <s v="[Ledger derived financial attribute value combinations].[Derived financial hierarchy attribute value combination].&amp;[099.20500.00961.54263]" c="099.20500.00961.54263"/>
        <s v="[Ledger derived financial attribute value combinations].[Derived financial hierarchy attribute value combination].&amp;[099.20500.00965.54263]" c="099.20500.00965.54263"/>
        <s v="[Ledger derived financial attribute value combinations].[Derived financial hierarchy attribute value combination].&amp;[099.20500.33910.81128.]" c="099.20500.33910.81128."/>
        <s v="[Ledger derived financial attribute value combinations].[Derived financial hierarchy attribute value combination].&amp;[099.20706.33910.81128.]" c="099.20706.33910.81128."/>
        <s v="[Ledger derived financial attribute value combinations].[Derived financial hierarchy attribute value combination].&amp;[099.20709.33910.81128.]" c="099.20709.33910.81128."/>
        <s v="[Ledger derived financial attribute value combinations].[Derived financial hierarchy attribute value combination].&amp;[099.40102.00840.59219]" c="099.40102.00840.59219"/>
        <s v="[Ledger derived financial attribute value combinations].[Derived financial hierarchy attribute value combination].&amp;[099.40102.00840.59900]" c="099.40102.00840.59900"/>
        <s v="[Ledger derived financial attribute value combinations].[Derived financial hierarchy attribute value combination].&amp;[099.40102.39300..]" c="099.40102.39300.."/>
        <s v="[Ledger derived financial attribute value combinations].[Derived financial hierarchy attribute value combination].&amp;[099.49000.36111..]" c="099.49000.36111.."/>
        <s v="[Ledger derived financial attribute value combinations].[Derived financial hierarchy attribute value combination].&amp;[099.51888.00000.50800]" c="099.51888.00000.50800"/>
        <s v="[Ledger derived financial attribute value combinations].[Derived financial hierarchy attribute value combination].&amp;[099.59000.36111..]" c="099.59000.36111.."/>
        <s v="[Ledger derived financial attribute value combinations].[Derived financial hierarchy attribute value combination].&amp;[099.62000.00640.59422]" c="099.62000.00640.59422"/>
        <s v="[Ledger derived financial attribute value combinations].[Derived financial hierarchy attribute value combination].&amp;[099.62000.00910.52210]" c="099.62000.00910.52210"/>
        <s v="[Ledger derived financial attribute value combinations].[Derived financial hierarchy attribute value combination].&amp;[099.62000.00911.52210]" c="099.62000.00911.52210"/>
        <s v="[Ledger derived financial attribute value combinations].[Derived financial hierarchy attribute value combination].&amp;[099.62001.00110.55370]" c="099.62001.00110.55370"/>
        <s v="[Ledger derived financial attribute value combinations].[Derived financial hierarchy attribute value combination].&amp;[099.62001.00154.55370]" c="099.62001.00154.55370"/>
        <s v="[Ledger derived financial attribute value combinations].[Derived financial hierarchy attribute value combination].&amp;[099.62001.00220.55370]" c="099.62001.00220.55370"/>
        <s v="[Ledger derived financial attribute value combinations].[Derived financial hierarchy attribute value combination].&amp;[099.62001.00230.55370]" c="099.62001.00230.55370"/>
        <s v="[Ledger derived financial attribute value combinations].[Derived financial hierarchy attribute value combination].&amp;[099.62001.00233.55370]" c="099.62001.00233.55370"/>
        <s v="[Ledger derived financial attribute value combinations].[Derived financial hierarchy attribute value combination].&amp;[099.62001.00235.55370]" c="099.62001.00235.55370"/>
        <s v="[Ledger derived financial attribute value combinations].[Derived financial hierarchy attribute value combination].&amp;[099.62001.00250.55370]" c="099.62001.00250.55370"/>
        <s v="[Ledger derived financial attribute value combinations].[Derived financial hierarchy attribute value combination].&amp;[099.62001.00260.55370]" c="099.62001.00260.55370"/>
        <s v="[Ledger derived financial attribute value combinations].[Derived financial hierarchy attribute value combination].&amp;[099.62001.00410.55370]" c="099.62001.00410.55370"/>
        <s v="[Ledger derived financial attribute value combinations].[Derived financial hierarchy attribute value combination].&amp;[099.62001.00412.55370]" c="099.62001.00412.55370"/>
        <s v="[Ledger derived financial attribute value combinations].[Derived financial hierarchy attribute value combination].&amp;[099.62001.00420.55370]" c="099.62001.00420.55370"/>
        <s v="[Ledger derived financial attribute value combinations].[Derived financial hierarchy attribute value combination].&amp;[099.62001.00422.55370]" c="099.62001.00422.55370"/>
        <s v="[Ledger derived financial attribute value combinations].[Derived financial hierarchy attribute value combination].&amp;[099.62001.00440.55370]" c="099.62001.00440.55370"/>
        <s v="[Ledger derived financial attribute value combinations].[Derived financial hierarchy attribute value combination].&amp;[099.62001.00480.55370]" c="099.62001.00480.55370"/>
        <s v="[Ledger derived financial attribute value combinations].[Derived financial hierarchy attribute value combination].&amp;[099.62001.00910.52210]" c="099.62001.00910.52210"/>
        <s v="[Ledger derived financial attribute value combinations].[Derived financial hierarchy attribute value combination].&amp;[099.62001.00911.51410]" c="099.62001.00911.51410"/>
        <s v="[Ledger derived financial attribute value combinations].[Derived financial hierarchy attribute value combination].&amp;[099.62001.00911.52210]" c="099.62001.00911.52210"/>
        <s v="[Ledger derived financial attribute value combinations].[Derived financial hierarchy attribute value combination].&amp;[099.62001.00961.55370]" c="099.62001.00961.55370"/>
        <s v="[Ledger derived financial attribute value combinations].[Derived financial hierarchy attribute value combination].&amp;[099.62001.00965.55370]" c="099.62001.00965.55370"/>
        <s v="[Ledger derived financial attribute value combinations].[Derived financial hierarchy attribute value combination].&amp;[099.62001.00980.55370]" c="099.62001.00980.55370"/>
        <s v="[Ledger derived financial attribute value combinations].[Derived financial hierarchy attribute value combination].&amp;[099.70202.00110.52150]" c="099.70202.00110.52150"/>
        <s v="[Ledger derived financial attribute value combinations].[Derived financial hierarchy attribute value combination].&amp;[099.70202.00220.52150]" c="099.70202.00220.52150"/>
        <s v="[Ledger derived financial attribute value combinations].[Derived financial hierarchy attribute value combination].&amp;[099.70202.00230.52150]" c="099.70202.00230.52150"/>
        <s v="[Ledger derived financial attribute value combinations].[Derived financial hierarchy attribute value combination].&amp;[099.70202.00235.52150]" c="099.70202.00235.52150"/>
        <s v="[Ledger derived financial attribute value combinations].[Derived financial hierarchy attribute value combination].&amp;[099.70202.00250.52150]" c="099.70202.00250.52150"/>
        <s v="[Ledger derived financial attribute value combinations].[Derived financial hierarchy attribute value combination].&amp;[099.70202.00260.52150]" c="099.70202.00260.52150"/>
        <s v="[Ledger derived financial attribute value combinations].[Derived financial hierarchy attribute value combination].&amp;[099.70202.00480.52150]" c="099.70202.00480.52150"/>
        <s v="[Ledger derived financial attribute value combinations].[Derived financial hierarchy attribute value combination].&amp;[099.70202.00630.52150]" c="099.70202.00630.52150"/>
        <s v="[Ledger derived financial attribute value combinations].[Derived financial hierarchy attribute value combination].&amp;[099.70202.00910.52110]" c="099.70202.00910.52110"/>
        <s v="[Ledger derived financial attribute value combinations].[Derived financial hierarchy attribute value combination].&amp;[099.70202.00911.52110]" c="099.70202.00911.52110"/>
        <s v="[Ledger derived financial attribute value combinations].[Derived financial hierarchy attribute value combination].&amp;[099.70202.00961.52150]" c="099.70202.00961.52150"/>
        <s v="[Ledger derived financial attribute value combinations].[Derived financial hierarchy attribute value combination].&amp;[099.70202.00965.52150]" c="099.70202.00965.52150"/>
        <s v="[Ledger derived financial attribute value combinations].[Derived financial hierarchy attribute value combination].&amp;[099.72140.00110.59564]" c="099.72140.00110.59564"/>
        <s v="[Ledger derived financial attribute value combinations].[Derived financial hierarchy attribute value combination].&amp;[099.72140.00220.59564]" c="099.72140.00220.59564"/>
        <s v="[Ledger derived financial attribute value combinations].[Derived financial hierarchy attribute value combination].&amp;[099.72140.00230.59564]" c="099.72140.00230.59564"/>
        <s v="[Ledger derived financial attribute value combinations].[Derived financial hierarchy attribute value combination].&amp;[099.72140.00235.59564]" c="099.72140.00235.59564"/>
        <s v="[Ledger derived financial attribute value combinations].[Derived financial hierarchy attribute value combination].&amp;[099.72140.00250.59564]" c="099.72140.00250.59564"/>
        <s v="[Ledger derived financial attribute value combinations].[Derived financial hierarchy attribute value combination].&amp;[099.72140.00410.52170]" c="099.72140.00410.52170"/>
        <s v="[Ledger derived financial attribute value combinations].[Derived financial hierarchy attribute value combination].&amp;[099.72140.00961.59564]" c="099.72140.00961.59564"/>
        <s v="[Ledger derived financial attribute value combinations].[Derived financial hierarchy attribute value combination].&amp;[099.72140.00965.59564]" c="099.72140.00965.59564"/>
        <s v="[Ledger derived financial attribute value combinations].[Derived financial hierarchy attribute value combination].&amp;[099.72140.35580..]" c="099.72140.35580.."/>
        <s v="[Ledger derived financial attribute value combinations].[Derived financial hierarchy attribute value combination].&amp;[099.79000.35580..]" c="099.79000.35580.."/>
        <s v="[Ledger derived financial attribute value combinations].[Derived financial hierarchy attribute value combination].&amp;[099.80500.00110.55810]" c="099.80500.00110.55810"/>
        <s v="[Ledger derived financial attribute value combinations].[Derived financial hierarchy attribute value combination].&amp;[099.80500.00110.55920]" c="099.80500.00110.55920"/>
        <s v="[Ledger derived financial attribute value combinations].[Derived financial hierarchy attribute value combination].&amp;[099.80500.00120.51990]" c="099.80500.00120.51990"/>
        <s v="[Ledger derived financial attribute value combinations].[Derived financial hierarchy attribute value combination].&amp;[099.80500.00220.51990]" c="099.80500.00220.51990"/>
        <s v="[Ledger derived financial attribute value combinations].[Derived financial hierarchy attribute value combination].&amp;[099.80500.00220.55810]" c="099.80500.00220.55810"/>
        <s v="[Ledger derived financial attribute value combinations].[Derived financial hierarchy attribute value combination].&amp;[099.80500.00220.55920]" c="099.80500.00220.55920"/>
        <s v="[Ledger derived financial attribute value combinations].[Derived financial hierarchy attribute value combination].&amp;[099.80500.00230.51990]" c="099.80500.00230.51990"/>
        <s v="[Ledger derived financial attribute value combinations].[Derived financial hierarchy attribute value combination].&amp;[099.80500.00230.55810]" c="099.80500.00230.55810"/>
        <s v="[Ledger derived financial attribute value combinations].[Derived financial hierarchy attribute value combination].&amp;[099.80500.00230.55920]" c="099.80500.00230.55920"/>
        <s v="[Ledger derived financial attribute value combinations].[Derived financial hierarchy attribute value combination].&amp;[099.80500.00235.51990]" c="099.80500.00235.51990"/>
        <s v="[Ledger derived financial attribute value combinations].[Derived financial hierarchy attribute value combination].&amp;[099.80500.00235.55810]" c="099.80500.00235.55810"/>
        <s v="[Ledger derived financial attribute value combinations].[Derived financial hierarchy attribute value combination].&amp;[099.80500.00235.55920]" c="099.80500.00235.55920"/>
        <s v="[Ledger derived financial attribute value combinations].[Derived financial hierarchy attribute value combination].&amp;[099.80500.00250.51990]" c="099.80500.00250.51990"/>
        <s v="[Ledger derived financial attribute value combinations].[Derived financial hierarchy attribute value combination].&amp;[099.80500.00250.55810]" c="099.80500.00250.55810"/>
        <s v="[Ledger derived financial attribute value combinations].[Derived financial hierarchy attribute value combination].&amp;[099.80500.00250.55920]" c="099.80500.00250.55920"/>
        <s v="[Ledger derived financial attribute value combinations].[Derived financial hierarchy attribute value combination].&amp;[099.80500.00260.55920]" c="099.80500.00260.55920"/>
        <s v="[Ledger derived financial attribute value combinations].[Derived financial hierarchy attribute value combination].&amp;[099.80500.00410.51990]" c="099.80500.00410.51990"/>
        <s v="[Ledger derived financial attribute value combinations].[Derived financial hierarchy attribute value combination].&amp;[099.80500.00410.55920]" c="099.80500.00410.55920"/>
        <s v="[Ledger derived financial attribute value combinations].[Derived financial hierarchy attribute value combination].&amp;[099.80500.00490.51990]" c="099.80500.00490.51990"/>
        <s v="[Ledger derived financial attribute value combinations].[Derived financial hierarchy attribute value combination].&amp;[099.80500.00490.55810]" c="099.80500.00490.55810"/>
        <s v="[Ledger derived financial attribute value combinations].[Derived financial hierarchy attribute value combination].&amp;[099.80500.00490.55920]" c="099.80500.00490.55920"/>
        <s v="[Ledger derived financial attribute value combinations].[Derived financial hierarchy attribute value combination].&amp;[099.80500.00490.59458]" c="099.80500.00490.59458"/>
        <s v="[Ledger derived financial attribute value combinations].[Derived financial hierarchy attribute value combination].&amp;[099.80500.00961.51990]" c="099.80500.00961.51990"/>
        <s v="[Ledger derived financial attribute value combinations].[Derived financial hierarchy attribute value combination].&amp;[099.80500.00961.55810]" c="099.80500.00961.55810"/>
        <s v="[Ledger derived financial attribute value combinations].[Derived financial hierarchy attribute value combination].&amp;[099.80500.00961.55920]" c="099.80500.00961.55920"/>
        <s v="[Ledger derived financial attribute value combinations].[Derived financial hierarchy attribute value combination].&amp;[099.80500.00965.51990]" c="099.80500.00965.51990"/>
        <s v="[Ledger derived financial attribute value combinations].[Derived financial hierarchy attribute value combination].&amp;[099.80500.00965.55810]" c="099.80500.00965.55810"/>
        <s v="[Ledger derived financial attribute value combinations].[Derived financial hierarchy attribute value combination].&amp;[099.80500.00965.55920]" c="099.80500.00965.55920"/>
        <s v="[Ledger derived financial attribute value combinations].[Derived financial hierarchy attribute value combination].&amp;[099.80500.33910.81128.]" c="099.80500.33910.81128."/>
        <s v="[Ledger derived financial attribute value combinations].[Derived financial hierarchy attribute value combination].&amp;[100.00000.00000.50800]" c="100.00000.00000.50800"/>
        <s v="[Ledger derived financial attribute value combinations].[Derived financial hierarchy attribute value combination].&amp;[100.00000.00001.50800]" c="100.00000.00001.50800"/>
        <s v="[Ledger derived financial attribute value combinations].[Derived financial hierarchy attribute value combination].&amp;[100.00000.30500..]" c="100.00000.30500.."/>
        <s v="[Ledger derived financial attribute value combinations].[Derived financial hierarchy attribute value combination].&amp;[100.00100.00960.51990]" c="100.00100.00960.51990"/>
        <s v="[Ledger derived financial attribute value combinations].[Derived financial hierarchy attribute value combination].&amp;[100.01120.00009.59471]" c="100.01120.00009.59471"/>
        <s v="[Ledger derived financial attribute value combinations].[Derived financial hierarchy attribute value combination].&amp;[100.01120.00310.51994]" c="100.01120.00310.51994"/>
        <s v="[Ledger derived financial attribute value combinations].[Derived financial hierarchy attribute value combination].&amp;[100.01120.00350.51994]" c="100.01120.00350.51994"/>
        <s v="[Ledger derived financial attribute value combinations].[Derived financial hierarchy attribute value combination].&amp;[100.01120.00350.59471]" c="100.01120.00350.59471"/>
        <s v="[Ledger derived financial attribute value combinations].[Derived financial hierarchy attribute value combination].&amp;[100.01120.00410.51994]" c="100.01120.00410.51994"/>
        <s v="[Ledger derived financial attribute value combinations].[Derived financial hierarchy attribute value combination].&amp;[100.01120.00440.51994]" c="100.01120.00440.51994"/>
        <s v="[Ledger derived financial attribute value combinations].[Derived financial hierarchy attribute value combination].&amp;[100.01120.00450.59471]" c="100.01120.00450.59471"/>
        <s v="[Ledger derived financial attribute value combinations].[Derived financial hierarchy attribute value combination].&amp;[100.01120.00480.59471]" c="100.01120.00480.59471"/>
        <s v="[Ledger derived financial attribute value combinations].[Derived financial hierarchy attribute value combination].&amp;[100.01120.00490.51994]" c="100.01120.00490.51994"/>
        <s v="[Ledger derived financial attribute value combinations].[Derived financial hierarchy attribute value combination].&amp;[100.01120.00491.51994]" c="100.01120.00491.51994"/>
        <s v="[Ledger derived financial attribute value combinations].[Derived financial hierarchy attribute value combination].&amp;[100.01120.00510.55710]" c="100.01120.00510.55710"/>
        <s v="[Ledger derived financial attribute value combinations].[Derived financial hierarchy attribute value combination].&amp;[100.01120.00630.59471]" c="100.01120.00630.59471"/>
        <s v="[Ledger derived financial attribute value combinations].[Derived financial hierarchy attribute value combination].&amp;[100.01120.00640.59442]" c="100.01120.00640.59442"/>
        <s v="[Ledger derived financial attribute value combinations].[Derived financial hierarchy attribute value combination].&amp;[100.01200.00410.51971]" c="100.01200.00410.51971"/>
        <s v="[Ledger derived financial attribute value combinations].[Derived financial hierarchy attribute value combination].&amp;[100.01200.00490.51990]" c="100.01200.00490.51990"/>
        <s v="[Ledger derived financial attribute value combinations].[Derived financial hierarchy attribute value combination].&amp;[100.01210.00310.51971]" c="100.01210.00310.51971"/>
        <s v="[Ledger derived financial attribute value combinations].[Derived financial hierarchy attribute value combination].&amp;[100.01210.00410.51971]" c="100.01210.00410.51971"/>
        <s v="[Ledger derived financial attribute value combinations].[Derived financial hierarchy attribute value combination].&amp;[100.01220.00490.51990]" c="100.01220.00490.51990"/>
        <s v="[Ledger derived financial attribute value combinations].[Derived financial hierarchy attribute value combination].&amp;[100.01300.00110.51994]" c="100.01300.00110.51994"/>
        <s v="[Ledger derived financial attribute value combinations].[Derived financial hierarchy attribute value combination].&amp;[100.01300.00110.52140]" c="100.01300.00110.52140"/>
        <s v="[Ledger derived financial attribute value combinations].[Derived financial hierarchy attribute value combination].&amp;[100.01300.00120.51994]" c="100.01300.00120.51994"/>
        <s v="[Ledger derived financial attribute value combinations].[Derived financial hierarchy attribute value combination].&amp;[100.01300.00220.51994]" c="100.01300.00220.51994"/>
        <s v="[Ledger derived financial attribute value combinations].[Derived financial hierarchy attribute value combination].&amp;[100.01300.00230.51994]" c="100.01300.00230.51994"/>
        <s v="[Ledger derived financial attribute value combinations].[Derived financial hierarchy attribute value combination].&amp;[100.01300.00231.51994]" c="100.01300.00231.51994"/>
        <s v="[Ledger derived financial attribute value combinations].[Derived financial hierarchy attribute value combination].&amp;[100.01300.00235.51994]" c="100.01300.00235.51994"/>
        <s v="[Ledger derived financial attribute value combinations].[Derived financial hierarchy attribute value combination].&amp;[100.01300.00250.51994]" c="100.01300.00250.51994"/>
        <s v="[Ledger derived financial attribute value combinations].[Derived financial hierarchy attribute value combination].&amp;[100.01300.00310.51971]" c="100.01300.00310.51971"/>
        <s v="[Ledger derived financial attribute value combinations].[Derived financial hierarchy attribute value combination].&amp;[100.01300.00310.51994]" c="100.01300.00310.51994"/>
        <s v="[Ledger derived financial attribute value combinations].[Derived financial hierarchy attribute value combination].&amp;[100.01300.00410.51971]" c="100.01300.00410.51971"/>
        <s v="[Ledger derived financial attribute value combinations].[Derived financial hierarchy attribute value combination].&amp;[100.01300.00410.51994]" c="100.01300.00410.51994"/>
        <s v="[Ledger derived financial attribute value combinations].[Derived financial hierarchy attribute value combination].&amp;[100.01300.00430.51994]" c="100.01300.00430.51994"/>
        <s v="[Ledger derived financial attribute value combinations].[Derived financial hierarchy attribute value combination].&amp;[100.01300.00490.51990]" c="100.01300.00490.51990"/>
        <s v="[Ledger derived financial attribute value combinations].[Derived financial hierarchy attribute value combination].&amp;[100.01300.00490.51994]" c="100.01300.00490.51994"/>
        <s v="[Ledger derived financial attribute value combinations].[Derived financial hierarchy attribute value combination].&amp;[100.01300.00490.53930]" c="100.01300.00490.53930"/>
        <s v="[Ledger derived financial attribute value combinations].[Derived financial hierarchy attribute value combination].&amp;[100.01300.00510.53930]" c="100.01300.00510.53930"/>
        <s v="[Ledger derived financial attribute value combinations].[Derived financial hierarchy attribute value combination].&amp;[100.01300.00510.55710]" c="100.01300.00510.55710"/>
        <s v="[Ledger derived financial attribute value combinations].[Derived financial hierarchy attribute value combination].&amp;[100.01300.00551.53930]" c="100.01300.00551.53930"/>
        <s v="[Ledger derived financial attribute value combinations].[Derived financial hierarchy attribute value combination].&amp;[100.01300.00960.51990]" c="100.01300.00960.51990"/>
        <s v="[Ledger derived financial attribute value combinations].[Derived financial hierarchy attribute value combination].&amp;[100.01300.00961.51994]" c="100.01300.00961.51994"/>
        <s v="[Ledger derived financial attribute value combinations].[Derived financial hierarchy attribute value combination].&amp;[100.01300.00965.51994]" c="100.01300.00965.51994"/>
        <s v="[Ledger derived financial attribute value combinations].[Derived financial hierarchy attribute value combination].&amp;[100.01300.36990..]" c="100.01300.36990.."/>
        <s v="[Ledger derived financial attribute value combinations].[Derived financial hierarchy attribute value combination].&amp;[100.01400.00490.51994]" c="100.01400.00490.51994"/>
        <s v="[Ledger derived financial attribute value combinations].[Derived financial hierarchy attribute value combination].&amp;[100.01400.00510.51240]" c="100.01400.00510.51240"/>
        <s v="[Ledger derived financial attribute value combinations].[Derived financial hierarchy attribute value combination].&amp;[100.01600.00480.51990]" c="100.01600.00480.51990"/>
        <s v="[Ledger derived financial attribute value combinations].[Derived financial hierarchy attribute value combination].&amp;[100.01600.00480.59419]" c="100.01600.00480.59419"/>
        <s v="[Ledger derived financial attribute value combinations].[Derived financial hierarchy attribute value combination].&amp;[100.01700.00510.53170]" c="100.01700.00510.53170"/>
        <s v="[Ledger derived financial attribute value combinations].[Derived financial hierarchy attribute value combination].&amp;[100.01700.00530.53170]" c="100.01700.00530.53170"/>
        <s v="[Ledger derived financial attribute value combinations].[Derived financial hierarchy attribute value combination].&amp;[100.02011.00550.59700]" c="100.02011.00550.59700"/>
        <s v="[Ledger derived financial attribute value combinations].[Derived financial hierarchy attribute value combination].&amp;[100.02013.00550.59700]" c="100.02013.00550.59700"/>
        <s v="[Ledger derived financial attribute value combinations].[Derived financial hierarchy attribute value combination].&amp;[100.02019.00550.59700]" c="100.02019.00550.59700"/>
        <s v="[Ledger derived financial attribute value combinations].[Derived financial hierarchy attribute value combination].&amp;[100.02020.00550.59700]" c="100.02020.00550.59700"/>
        <s v="[Ledger derived financial attribute value combinations].[Derived financial hierarchy attribute value combination].&amp;[100.02021.39700..]" c="100.02021.39700.."/>
        <s v="[Ledger derived financial attribute value combinations].[Derived financial hierarchy attribute value combination].&amp;[100.02027.00550.59700]" c="100.02027.00550.59700"/>
        <s v="[Ledger derived financial attribute value combinations].[Derived financial hierarchy attribute value combination].&amp;[100.02030.00550.59700]" c="100.02030.00550.59700"/>
        <s v="[Ledger derived financial attribute value combinations].[Derived financial hierarchy attribute value combination].&amp;[100.02099.00550.59700]" c="100.02099.00550.59700"/>
        <s v="[Ledger derived financial attribute value combinations].[Derived financial hierarchy attribute value combination].&amp;[100.02099.00554.59700]" c="100.02099.00554.59700"/>
        <s v="[Ledger derived financial attribute value combinations].[Derived financial hierarchy attribute value combination].&amp;[100.02100.00550.59700]" c="100.02100.00550.59700"/>
        <s v="[Ledger derived financial attribute value combinations].[Derived financial hierarchy attribute value combination].&amp;[100.02110.39700..]" c="100.02110.39700.."/>
        <s v="[Ledger derived financial attribute value combinations].[Derived financial hierarchy attribute value combination].&amp;[100.02118.39700..]" c="100.02118.39700.."/>
        <s v="[Ledger derived financial attribute value combinations].[Derived financial hierarchy attribute value combination].&amp;[100.02230.00550.59700]" c="100.02230.00550.59700"/>
        <s v="[Ledger derived financial attribute value combinations].[Derived financial hierarchy attribute value combination].&amp;[100.02315.00550.59700]" c="100.02315.00550.59700"/>
        <s v="[Ledger derived financial attribute value combinations].[Derived financial hierarchy attribute value combination].&amp;[100.02316.00550.59700]" c="100.02316.00550.59700"/>
        <s v="[Ledger derived financial attribute value combinations].[Derived financial hierarchy attribute value combination].&amp;[100.02319.00550.59700]" c="100.02319.00550.59700"/>
        <s v="[Ledger derived financial attribute value combinations].[Derived financial hierarchy attribute value combination].&amp;[100.02319.00554.59700]" c="100.02319.00554.59700"/>
        <s v="[Ledger derived financial attribute value combinations].[Derived financial hierarchy attribute value combination].&amp;[100.02401.31672..]" c="100.02401.31672.."/>
        <s v="[Ledger derived financial attribute value combinations].[Derived financial hierarchy attribute value combination].&amp;[100.02401.39700..]" c="100.02401.39700.."/>
        <s v="[Ledger derived financial attribute value combinations].[Derived financial hierarchy attribute value combination].&amp;[100.02510.00960.51990]" c="100.02510.00960.51990"/>
        <s v="[Ledger derived financial attribute value combinations].[Derived financial hierarchy attribute value combination].&amp;[100.02510.39700..]" c="100.02510.39700.."/>
        <s v="[Ledger derived financial attribute value combinations].[Derived financial hierarchy attribute value combination].&amp;[100.02520.00550.59700]" c="100.02520.00550.59700"/>
        <s v="[Ledger derived financial attribute value combinations].[Derived financial hierarchy attribute value combination].&amp;[100.02611.00290.51423]" c="100.02611.00290.51423"/>
        <s v="[Ledger derived financial attribute value combinations].[Derived financial hierarchy attribute value combination].&amp;[100.06000.00370.52261]" c="100.06000.00370.52261"/>
        <s v="[Ledger derived financial attribute value combinations].[Derived financial hierarchy attribute value combination].&amp;[100.06000.32165..]" c="100.06000.32165.."/>
        <s v="[Ledger derived financial attribute value combinations].[Derived financial hierarchy attribute value combination].&amp;[100.06000.32165..4059]" c="100.06000.32165..4059"/>
        <s v="[Ledger derived financial attribute value combinations].[Derived financial hierarchy attribute value combination].&amp;[100.06000.32169..4060]" c="100.06000.32169..4060"/>
        <s v="[Ledger derived financial attribute value combinations].[Derived financial hierarchy attribute value combination].&amp;[100.06000.32170..4064]" c="100.06000.32170..4064"/>
        <s v="[Ledger derived financial attribute value combinations].[Derived financial hierarchy attribute value combination].&amp;[100.06000.32173..4698]" c="100.06000.32173..4698"/>
        <s v="[Ledger derived financial attribute value combinations].[Derived financial hierarchy attribute value combination].&amp;[100.06000.32179..]" c="100.06000.32179.."/>
        <s v="[Ledger derived financial attribute value combinations].[Derived financial hierarchy attribute value combination].&amp;[100.06000.32179..4155]" c="100.06000.32179..4155"/>
        <s v="[Ledger derived financial attribute value combinations].[Derived financial hierarchy attribute value combination].&amp;[100.06000.32190..4005]" c="100.06000.32190..4005"/>
        <s v="[Ledger derived financial attribute value combinations].[Derived financial hierarchy attribute value combination].&amp;[100.06000.32191..]" c="100.06000.32191.."/>
        <s v="[Ledger derived financial attribute value combinations].[Derived financial hierarchy attribute value combination].&amp;[100.06000.32191..7092]" c="100.06000.32191..7092"/>
        <s v="[Ledger derived financial attribute value combinations].[Derived financial hierarchy attribute value combination].&amp;[100.06000.32192..]" c="100.06000.32192.."/>
        <s v="[Ledger derived financial attribute value combinations].[Derived financial hierarchy attribute value combination].&amp;[100.06000.32192..4073]" c="100.06000.32192..4073"/>
        <s v="[Ledger derived financial attribute value combinations].[Derived financial hierarchy attribute value combination].&amp;[100.06000.34143..1752]" c="100.06000.34143..1752"/>
        <s v="[Ledger derived financial attribute value combinations].[Derived financial hierarchy attribute value combination].&amp;[100.06507.33600..7098]" c="100.06507.33600..7098"/>
        <s v="[Ledger derived financial attribute value combinations].[Derived financial hierarchy attribute value combination].&amp;[100.06507.33600.87000.7098]" c="100.06507.33600.87000.7098"/>
        <s v="[Ledger derived financial attribute value combinations].[Derived financial hierarchy attribute value combination].&amp;[100.06507.33606..7217]" c="100.06507.33606..7217"/>
        <s v="[Ledger derived financial attribute value combinations].[Derived financial hierarchy attribute value combination].&amp;[100.06507.33606.21000.7217]" c="100.06507.33606.21000.7217"/>
        <s v="[Ledger derived financial attribute value combinations].[Derived financial hierarchy attribute value combination].&amp;[100.06507.33606.26000.7218]" c="100.06507.33606.26000.7218"/>
        <s v="[Ledger derived financial attribute value combinations].[Derived financial hierarchy attribute value combination].&amp;[100.06507.33606.51000.7290]" c="100.06507.33606.51000.7290"/>
        <s v="[Ledger derived financial attribute value combinations].[Derived financial hierarchy attribute value combination].&amp;[100.08000.33822..7500]" c="100.08000.33822..7500"/>
        <s v="[Ledger derived financial attribute value combinations].[Derived financial hierarchy attribute value combination].&amp;[100.09000.00480.51423]" c="100.09000.00480.51423"/>
        <s v="[Ledger derived financial attribute value combinations].[Derived financial hierarchy attribute value combination].&amp;[100.09000.31110..7080]" c="100.09000.31110..7080"/>
        <s v="[Ledger derived financial attribute value combinations].[Derived financial hierarchy attribute value combination].&amp;[100.09000.31210..]" c="100.09000.31210.."/>
        <s v="[Ledger derived financial attribute value combinations].[Derived financial hierarchy attribute value combination].&amp;[100.09000.31310..7036]" c="100.09000.31310..7036"/>
        <s v="[Ledger derived financial attribute value combinations].[Derived financial hierarchy attribute value combination].&amp;[100.09000.31310..7086]" c="100.09000.31310..7086"/>
        <s v="[Ledger derived financial attribute value combinations].[Derived financial hierarchy attribute value combination].&amp;[100.09000.31310..7088]" c="100.09000.31310..7088"/>
        <s v="[Ledger derived financial attribute value combinations].[Derived financial hierarchy attribute value combination].&amp;[100.09000.31310..7173]" c="100.09000.31310..7173"/>
        <s v="[Ledger derived financial attribute value combinations].[Derived financial hierarchy attribute value combination].&amp;[100.09000.31360..7036]" c="100.09000.31360..7036"/>
        <s v="[Ledger derived financial attribute value combinations].[Derived financial hierarchy attribute value combination].&amp;[100.09000.31371..7173]" c="100.09000.31371..7173"/>
        <s v="[Ledger derived financial attribute value combinations].[Derived financial hierarchy attribute value combination].&amp;[100.09000.31610..4009]" c="100.09000.31610..4009"/>
        <s v="[Ledger derived financial attribute value combinations].[Derived financial hierarchy attribute value combination].&amp;[100.09000.31620..7202]" c="100.09000.31620..7202"/>
        <s v="[Ledger derived financial attribute value combinations].[Derived financial hierarchy attribute value combination].&amp;[100.09000.31641..7089]" c="100.09000.31641..7089"/>
        <s v="[Ledger derived financial attribute value combinations].[Derived financial hierarchy attribute value combination].&amp;[100.09000.31643..7090]" c="100.09000.31643..7090"/>
        <s v="[Ledger derived financial attribute value combinations].[Derived financial hierarchy attribute value combination].&amp;[100.09000.31645..7091]" c="100.09000.31645..7091"/>
        <s v="[Ledger derived financial attribute value combinations].[Derived financial hierarchy attribute value combination].&amp;[100.09000.31647..7093]" c="100.09000.31647..7093"/>
        <s v="[Ledger derived financial attribute value combinations].[Derived financial hierarchy attribute value combination].&amp;[100.09000.31647..7094]" c="100.09000.31647..7094"/>
        <s v="[Ledger derived financial attribute value combinations].[Derived financial hierarchy attribute value combination].&amp;[100.09000.31647..7095]" c="100.09000.31647..7095"/>
        <s v="[Ledger derived financial attribute value combinations].[Derived financial hierarchy attribute value combination].&amp;[100.09000.31647..7096]" c="100.09000.31647..7096"/>
        <s v="[Ledger derived financial attribute value combinations].[Derived financial hierarchy attribute value combination].&amp;[100.09000.31647..7097]" c="100.09000.31647..7097"/>
        <s v="[Ledger derived financial attribute value combinations].[Derived financial hierarchy attribute value combination].&amp;[100.09000.31672..]" c="100.09000.31672.."/>
        <s v="[Ledger derived financial attribute value combinations].[Derived financial hierarchy attribute value combination].&amp;[100.09000.31720..]" c="100.09000.31720.."/>
        <s v="[Ledger derived financial attribute value combinations].[Derived financial hierarchy attribute value combination].&amp;[100.09000.31751..7005]" c="100.09000.31751..7005"/>
        <s v="[Ledger derived financial attribute value combinations].[Derived financial hierarchy attribute value combination].&amp;[100.09000.31753..]" c="100.09000.31753.."/>
        <s v="[Ledger derived financial attribute value combinations].[Derived financial hierarchy attribute value combination].&amp;[100.09000.31753..7093]" c="100.09000.31753..7093"/>
        <s v="[Ledger derived financial attribute value combinations].[Derived financial hierarchy attribute value combination].&amp;[100.09000.32180..]" c="100.09000.32180.."/>
        <s v="[Ledger derived financial attribute value combinations].[Derived financial hierarchy attribute value combination].&amp;[100.09000.32180..4007]" c="100.09000.32180..4007"/>
        <s v="[Ledger derived financial attribute value combinations].[Derived financial hierarchy attribute value combination].&amp;[100.09000.33606..7119]" c="100.09000.33606..7119"/>
        <s v="[Ledger derived financial attribute value combinations].[Derived financial hierarchy attribute value combination].&amp;[100.09000.33606..7400]" c="100.09000.33606..7400"/>
        <s v="[Ledger derived financial attribute value combinations].[Derived financial hierarchy attribute value combination].&amp;[100.09000.33606.91000.7400]" c="100.09000.33606.91000.7400"/>
        <s v="[Ledger derived financial attribute value combinations].[Derived financial hierarchy attribute value combination].&amp;[100.09000.33606.91000.7401]" c="100.09000.33606.91000.7401"/>
        <s v="[Ledger derived financial attribute value combinations].[Derived financial hierarchy attribute value combination].&amp;[100.09000.33606.94000.7119]" c="100.09000.33606.94000.7119"/>
        <s v="[Ledger derived financial attribute value combinations].[Derived financial hierarchy attribute value combination].&amp;[100.09000.33606.95000.7139]" c="100.09000.33606.95000.7139"/>
        <s v="[Ledger derived financial attribute value combinations].[Derived financial hierarchy attribute value combination].&amp;[100.09000.34175..7031]" c="100.09000.34175..7031"/>
        <s v="[Ledger derived financial attribute value combinations].[Derived financial hierarchy attribute value combination].&amp;[100.09000.34583..3282]" c="100.09000.34583..3282"/>
        <s v="[Ledger derived financial attribute value combinations].[Derived financial hierarchy attribute value combination].&amp;[100.09000.34914..7800]" c="100.09000.34914..7800"/>
        <s v="[Ledger derived financial attribute value combinations].[Derived financial hierarchy attribute value combination].&amp;[100.09000.34914..7802]" c="100.09000.34914..7802"/>
        <s v="[Ledger derived financial attribute value combinations].[Derived financial hierarchy attribute value combination].&amp;[100.09000.34914..7803]" c="100.09000.34914..7803"/>
        <s v="[Ledger derived financial attribute value combinations].[Derived financial hierarchy attribute value combination].&amp;[100.09000.34914..7805]" c="100.09000.34914..7805"/>
        <s v="[Ledger derived financial attribute value combinations].[Derived financial hierarchy attribute value combination].&amp;[100.09000.34914..7807]" c="100.09000.34914..7807"/>
        <s v="[Ledger derived financial attribute value combinations].[Derived financial hierarchy attribute value combination].&amp;[100.09000.34914..7808]" c="100.09000.34914..7808"/>
        <s v="[Ledger derived financial attribute value combinations].[Derived financial hierarchy attribute value combination].&amp;[100.09000.34914..7809]" c="100.09000.34914..7809"/>
        <s v="[Ledger derived financial attribute value combinations].[Derived financial hierarchy attribute value combination].&amp;[100.09000.34914..7810]" c="100.09000.34914..7810"/>
        <s v="[Ledger derived financial attribute value combinations].[Derived financial hierarchy attribute value combination].&amp;[100.09000.34915..7811]" c="100.09000.34915..7811"/>
        <s v="[Ledger derived financial attribute value combinations].[Derived financial hierarchy attribute value combination].&amp;[100.09000.34915..7812]" c="100.09000.34915..7812"/>
        <s v="[Ledger derived financial attribute value combinations].[Derived financial hierarchy attribute value combination].&amp;[100.09000.36140..]" c="100.09000.36140.."/>
        <s v="[Ledger derived financial attribute value combinations].[Derived financial hierarchy attribute value combination].&amp;[100.09000.36251..]" c="100.09000.36251.."/>
        <s v="[Ledger derived financial attribute value combinations].[Derived financial hierarchy attribute value combination].&amp;[100.09000.36711..]" c="100.09000.36711.."/>
        <s v="[Ledger derived financial attribute value combinations].[Derived financial hierarchy attribute value combination].&amp;[100.09000.36910..]" c="100.09000.36910.."/>
        <s v="[Ledger derived financial attribute value combinations].[Derived financial hierarchy attribute value combination].&amp;[100.09000.36920..]" c="100.09000.36920.."/>
        <s v="[Ledger derived financial attribute value combinations].[Derived financial hierarchy attribute value combination].&amp;[100.09000.36981..]" c="100.09000.36981.."/>
        <s v="[Ledger derived financial attribute value combinations].[Derived financial hierarchy attribute value combination].&amp;[100.09000.36990..]" c="100.09000.36990.."/>
        <s v="[Ledger derived financial attribute value combinations].[Derived financial hierarchy attribute value combination].&amp;[100.09000.39520..]" c="100.09000.39520.."/>
        <s v="[Ledger derived financial attribute value combinations].[Derived financial hierarchy attribute value combination].&amp;[100.09000.39800..]" c="100.09000.39800.."/>
        <s v="[Ledger derived financial attribute value combinations].[Derived financial hierarchy attribute value combination].&amp;[100.10000.00310.51410]" c="100.10000.00310.51410"/>
        <s v="[Ledger derived financial attribute value combinations].[Derived financial hierarchy attribute value combination].&amp;[100.10100.00009.55720]" c="100.10100.00009.55720"/>
        <s v="[Ledger derived financial attribute value combinations].[Derived financial hierarchy attribute value combination].&amp;[100.10100.00110.51310]" c="100.10100.00110.51310"/>
        <s v="[Ledger derived financial attribute value combinations].[Derived financial hierarchy attribute value combination].&amp;[100.10100.00117.51310]" c="100.10100.00117.51310"/>
        <s v="[Ledger derived financial attribute value combinations].[Derived financial hierarchy attribute value combination].&amp;[100.10100.00150.51310]" c="100.10100.00150.51310"/>
        <s v="[Ledger derived financial attribute value combinations].[Derived financial hierarchy attribute value combination].&amp;[100.10100.00154.51310]" c="100.10100.00154.51310"/>
        <s v="[Ledger derived financial attribute value combinations].[Derived financial hierarchy attribute value combination].&amp;[100.10100.00217.51310]" c="100.10100.00217.51310"/>
        <s v="[Ledger derived financial attribute value combinations].[Derived financial hierarchy attribute value combination].&amp;[100.10100.00220.51310]" c="100.10100.00220.51310"/>
        <s v="[Ledger derived financial attribute value combinations].[Derived financial hierarchy attribute value combination].&amp;[100.10100.00230.51310]" c="100.10100.00230.51310"/>
        <s v="[Ledger derived financial attribute value combinations].[Derived financial hierarchy attribute value combination].&amp;[100.10100.00235.51310]" c="100.10100.00235.51310"/>
        <s v="[Ledger derived financial attribute value combinations].[Derived financial hierarchy attribute value combination].&amp;[100.10100.00250.51310]" c="100.10100.00250.51310"/>
        <s v="[Ledger derived financial attribute value combinations].[Derived financial hierarchy attribute value combination].&amp;[100.10100.00310.51310]" c="100.10100.00310.51310"/>
        <s v="[Ledger derived financial attribute value combinations].[Derived financial hierarchy attribute value combination].&amp;[100.10100.00350.51310]" c="100.10100.00350.51310"/>
        <s v="[Ledger derived financial attribute value combinations].[Derived financial hierarchy attribute value combination].&amp;[100.10100.00351.51310]" c="100.10100.00351.51310"/>
        <s v="[Ledger derived financial attribute value combinations].[Derived financial hierarchy attribute value combination].&amp;[100.10100.00360.51310]" c="100.10100.00360.51310"/>
        <s v="[Ledger derived financial attribute value combinations].[Derived financial hierarchy attribute value combination].&amp;[100.10100.00410.51310]" c="100.10100.00410.51310"/>
        <s v="[Ledger derived financial attribute value combinations].[Derived financial hierarchy attribute value combination].&amp;[100.10100.00412.51310]" c="100.10100.00412.51310"/>
        <s v="[Ledger derived financial attribute value combinations].[Derived financial hierarchy attribute value combination].&amp;[100.10100.00412.51510]" c="100.10100.00412.51510"/>
        <s v="[Ledger derived financial attribute value combinations].[Derived financial hierarchy attribute value combination].&amp;[100.10100.00420.51310]" c="100.10100.00420.51310"/>
        <s v="[Ledger derived financial attribute value combinations].[Derived financial hierarchy attribute value combination].&amp;[100.10100.00421.51310]" c="100.10100.00421.51310"/>
        <s v="[Ledger derived financial attribute value combinations].[Derived financial hierarchy attribute value combination].&amp;[100.10100.00422.51310]" c="100.10100.00422.51310"/>
        <s v="[Ledger derived financial attribute value combinations].[Derived financial hierarchy attribute value combination].&amp;[100.10100.00430.51310]" c="100.10100.00430.51310"/>
        <s v="[Ledger derived financial attribute value combinations].[Derived financial hierarchy attribute value combination].&amp;[100.10100.00440.51310]" c="100.10100.00440.51310"/>
        <s v="[Ledger derived financial attribute value combinations].[Derived financial hierarchy attribute value combination].&amp;[100.10100.00440.55720]" c="100.10100.00440.55720"/>
        <s v="[Ledger derived financial attribute value combinations].[Derived financial hierarchy attribute value combination].&amp;[100.10100.00460.51310]" c="100.10100.00460.51310"/>
        <s v="[Ledger derived financial attribute value combinations].[Derived financial hierarchy attribute value combination].&amp;[100.10100.00480.51310]" c="100.10100.00480.51310"/>
        <s v="[Ledger derived financial attribute value combinations].[Derived financial hierarchy attribute value combination].&amp;[100.10100.00490.51310]" c="100.10100.00490.51310"/>
        <s v="[Ledger derived financial attribute value combinations].[Derived financial hierarchy attribute value combination].&amp;[100.10100.00491.51310]" c="100.10100.00491.51310"/>
        <s v="[Ledger derived financial attribute value combinations].[Derived financial hierarchy attribute value combination].&amp;[100.10100.00961.51310]" c="100.10100.00961.51310"/>
        <s v="[Ledger derived financial attribute value combinations].[Derived financial hierarchy attribute value combination].&amp;[100.10100.00965.51310]" c="100.10100.00965.51310"/>
        <s v="[Ledger derived financial attribute value combinations].[Derived financial hierarchy attribute value combination].&amp;[100.10100.00980.51310]" c="100.10100.00980.51310"/>
        <s v="[Ledger derived financial attribute value combinations].[Derived financial hierarchy attribute value combination].&amp;[100.10100.00981.51310]" c="100.10100.00981.51310"/>
        <s v="[Ledger derived financial attribute value combinations].[Derived financial hierarchy attribute value combination].&amp;[100.10120.00009.51312]" c="100.10120.00009.51312"/>
        <s v="[Ledger derived financial attribute value combinations].[Derived financial hierarchy attribute value combination].&amp;[100.10120.00110.51312]" c="100.10120.00110.51312"/>
        <s v="[Ledger derived financial attribute value combinations].[Derived financial hierarchy attribute value combination].&amp;[100.10120.00120.51312]" c="100.10120.00120.51312"/>
        <s v="[Ledger derived financial attribute value combinations].[Derived financial hierarchy attribute value combination].&amp;[100.10120.00220.51312]" c="100.10120.00220.51312"/>
        <s v="[Ledger derived financial attribute value combinations].[Derived financial hierarchy attribute value combination].&amp;[100.10120.00230.51312]" c="100.10120.00230.51312"/>
        <s v="[Ledger derived financial attribute value combinations].[Derived financial hierarchy attribute value combination].&amp;[100.10120.00231.51312]" c="100.10120.00231.51312"/>
        <s v="[Ledger derived financial attribute value combinations].[Derived financial hierarchy attribute value combination].&amp;[100.10120.00233.51312]" c="100.10120.00233.51312"/>
        <s v="[Ledger derived financial attribute value combinations].[Derived financial hierarchy attribute value combination].&amp;[100.10120.00235.51312]" c="100.10120.00235.51312"/>
        <s v="[Ledger derived financial attribute value combinations].[Derived financial hierarchy attribute value combination].&amp;[100.10120.00250.51312]" c="100.10120.00250.51312"/>
        <s v="[Ledger derived financial attribute value combinations].[Derived financial hierarchy attribute value combination].&amp;[100.10120.00490.51300]" c="100.10120.00490.51300"/>
        <s v="[Ledger derived financial attribute value combinations].[Derived financial hierarchy attribute value combination].&amp;[100.10120.00490.51312]" c="100.10120.00490.51312"/>
        <s v="[Ledger derived financial attribute value combinations].[Derived financial hierarchy attribute value combination].&amp;[100.10120.00491.51312]" c="100.10120.00491.51312"/>
        <s v="[Ledger derived financial attribute value combinations].[Derived financial hierarchy attribute value combination].&amp;[100.10120.00961.51312]" c="100.10120.00961.51312"/>
        <s v="[Ledger derived financial attribute value combinations].[Derived financial hierarchy attribute value combination].&amp;[100.10120.00965.51312]" c="100.10120.00965.51312"/>
        <s v="[Ledger derived financial attribute value combinations].[Derived financial hierarchy attribute value combination].&amp;[100.10201.00412.51610]" c="100.10201.00412.51610"/>
        <s v="[Ledger derived financial attribute value combinations].[Derived financial hierarchy attribute value combination].&amp;[100.10201.00414.51610]" c="100.10201.00414.51610"/>
        <s v="[Ledger derived financial attribute value combinations].[Derived financial hierarchy attribute value combination].&amp;[100.10201.00415.51310]" c="100.10201.00415.51310"/>
        <s v="[Ledger derived financial attribute value combinations].[Derived financial hierarchy attribute value combination].&amp;[100.10201.00415.51610]" c="100.10201.00415.51610"/>
        <s v="[Ledger derived financial attribute value combinations].[Derived financial hierarchy attribute value combination].&amp;[100.10201.00418.51310]" c="100.10201.00418.51310"/>
        <s v="[Ledger derived financial attribute value combinations].[Derived financial hierarchy attribute value combination].&amp;[100.10201.00418.51610]" c="100.10201.00418.51610"/>
        <s v="[Ledger derived financial attribute value combinations].[Derived financial hierarchy attribute value combination].&amp;[100.10201.00490.51310]" c="100.10201.00490.51310"/>
        <s v="[Ledger derived financial attribute value combinations].[Derived financial hierarchy attribute value combination].&amp;[100.11100.00110.55720]" c="100.11100.00110.55720"/>
        <s v="[Ledger derived financial attribute value combinations].[Derived financial hierarchy attribute value combination].&amp;[100.11100.00117.55720]" c="100.11100.00117.55720"/>
        <s v="[Ledger derived financial attribute value combinations].[Derived financial hierarchy attribute value combination].&amp;[100.11100.00120.55720]" c="100.11100.00120.55720"/>
        <s v="[Ledger derived financial attribute value combinations].[Derived financial hierarchy attribute value combination].&amp;[100.11100.00130.55720]" c="100.11100.00130.55720"/>
        <s v="[Ledger derived financial attribute value combinations].[Derived financial hierarchy attribute value combination].&amp;[100.11100.00154.55720]" c="100.11100.00154.55720"/>
        <s v="[Ledger derived financial attribute value combinations].[Derived financial hierarchy attribute value combination].&amp;[100.11100.00220.55720]" c="100.11100.00220.55720"/>
        <s v="[Ledger derived financial attribute value combinations].[Derived financial hierarchy attribute value combination].&amp;[100.11100.00230.55720]" c="100.11100.00230.55720"/>
        <s v="[Ledger derived financial attribute value combinations].[Derived financial hierarchy attribute value combination].&amp;[100.11100.00233.55720]" c="100.11100.00233.55720"/>
        <s v="[Ledger derived financial attribute value combinations].[Derived financial hierarchy attribute value combination].&amp;[100.11100.00235.55720]" c="100.11100.00235.55720"/>
        <s v="[Ledger derived financial attribute value combinations].[Derived financial hierarchy attribute value combination].&amp;[100.11100.00250.55720]" c="100.11100.00250.55720"/>
        <s v="[Ledger derived financial attribute value combinations].[Derived financial hierarchy attribute value combination].&amp;[100.11100.00310.55720]" c="100.11100.00310.55720"/>
        <s v="[Ledger derived financial attribute value combinations].[Derived financial hierarchy attribute value combination].&amp;[100.11100.00350.55720]" c="100.11100.00350.55720"/>
        <s v="[Ledger derived financial attribute value combinations].[Derived financial hierarchy attribute value combination].&amp;[100.11100.00351.55720]" c="100.11100.00351.55720"/>
        <s v="[Ledger derived financial attribute value combinations].[Derived financial hierarchy attribute value combination].&amp;[100.11100.00355.55720]" c="100.11100.00355.55720"/>
        <s v="[Ledger derived financial attribute value combinations].[Derived financial hierarchy attribute value combination].&amp;[100.11100.00360.51410]" c="100.11100.00360.51410"/>
        <s v="[Ledger derived financial attribute value combinations].[Derived financial hierarchy attribute value combination].&amp;[100.11100.00360.55720]" c="100.11100.00360.55720"/>
        <s v="[Ledger derived financial attribute value combinations].[Derived financial hierarchy attribute value combination].&amp;[100.11100.00360.57420]" c="100.11100.00360.57420"/>
        <s v="[Ledger derived financial attribute value combinations].[Derived financial hierarchy attribute value combination].&amp;[100.11100.00410.55720]" c="100.11100.00410.55720"/>
        <s v="[Ledger derived financial attribute value combinations].[Derived financial hierarchy attribute value combination].&amp;[100.11100.00412.51310]" c="100.11100.00412.51310"/>
        <s v="[Ledger derived financial attribute value combinations].[Derived financial hierarchy attribute value combination].&amp;[100.11100.00412.55720]" c="100.11100.00412.55720"/>
        <s v="[Ledger derived financial attribute value combinations].[Derived financial hierarchy attribute value combination].&amp;[100.11100.00420.55720]" c="100.11100.00420.55720"/>
        <s v="[Ledger derived financial attribute value combinations].[Derived financial hierarchy attribute value combination].&amp;[100.11100.00422.55720]" c="100.11100.00422.55720"/>
        <s v="[Ledger derived financial attribute value combinations].[Derived financial hierarchy attribute value combination].&amp;[100.11100.00430.55720]" c="100.11100.00430.55720"/>
        <s v="[Ledger derived financial attribute value combinations].[Derived financial hierarchy attribute value combination].&amp;[100.11100.00440.55720]" c="100.11100.00440.55720"/>
        <s v="[Ledger derived financial attribute value combinations].[Derived financial hierarchy attribute value combination].&amp;[100.11100.00480.55720]" c="100.11100.00480.55720"/>
        <s v="[Ledger derived financial attribute value combinations].[Derived financial hierarchy attribute value combination].&amp;[100.11100.00490.55720]" c="100.11100.00490.55720"/>
        <s v="[Ledger derived financial attribute value combinations].[Derived financial hierarchy attribute value combination].&amp;[100.11100.00490.59700]" c="100.11100.00490.59700"/>
        <s v="[Ledger derived financial attribute value combinations].[Derived financial hierarchy attribute value combination].&amp;[100.11100.00491.55720]" c="100.11100.00491.55720"/>
        <s v="[Ledger derived financial attribute value combinations].[Derived financial hierarchy attribute value combination].&amp;[100.11100.00961.55720]" c="100.11100.00961.55720"/>
        <s v="[Ledger derived financial attribute value combinations].[Derived financial hierarchy attribute value combination].&amp;[100.11100.00965.55720]" c="100.11100.00965.55720"/>
        <s v="[Ledger derived financial attribute value combinations].[Derived financial hierarchy attribute value combination].&amp;[100.11100.00980.55720]" c="100.11100.00980.55720"/>
        <s v="[Ledger derived financial attribute value combinations].[Derived financial hierarchy attribute value combination].&amp;[100.11100.00981.55720]" c="100.11100.00981.55720"/>
        <s v="[Ledger derived financial attribute value combinations].[Derived financial hierarchy attribute value combination].&amp;[100.11200.00350.55720]" c="100.11200.00350.55720"/>
        <s v="[Ledger derived financial attribute value combinations].[Derived financial hierarchy attribute value combination].&amp;[100.11200.00410.55720]" c="100.11200.00410.55720"/>
        <s v="[Ledger derived financial attribute value combinations].[Derived financial hierarchy attribute value combination].&amp;[100.11200.00440.55720]" c="100.11200.00440.55720"/>
        <s v="[Ledger derived financial attribute value combinations].[Derived financial hierarchy attribute value combination].&amp;[100.11200.00490.55720]" c="100.11200.00490.55720"/>
        <s v="[Ledger derived financial attribute value combinations].[Derived financial hierarchy attribute value combination].&amp;[100.12000.00110.52880]" c="100.12000.00110.52880"/>
        <s v="[Ledger derived financial attribute value combinations].[Derived financial hierarchy attribute value combination].&amp;[100.12000.00120.52880]" c="100.12000.00120.52880"/>
        <s v="[Ledger derived financial attribute value combinations].[Derived financial hierarchy attribute value combination].&amp;[100.12000.00130.52880]" c="100.12000.00130.52880"/>
        <s v="[Ledger derived financial attribute value combinations].[Derived financial hierarchy attribute value combination].&amp;[100.12000.00220.52880]" c="100.12000.00220.52880"/>
        <s v="[Ledger derived financial attribute value combinations].[Derived financial hierarchy attribute value combination].&amp;[100.12000.00230.52880]" c="100.12000.00230.52880"/>
        <s v="[Ledger derived financial attribute value combinations].[Derived financial hierarchy attribute value combination].&amp;[100.12000.00235.52880]" c="100.12000.00235.52880"/>
        <s v="[Ledger derived financial attribute value combinations].[Derived financial hierarchy attribute value combination].&amp;[100.12000.00250.52880]" c="100.12000.00250.52880"/>
        <s v="[Ledger derived financial attribute value combinations].[Derived financial hierarchy attribute value combination].&amp;[100.12000.00410.52880]" c="100.12000.00410.52880"/>
        <s v="[Ledger derived financial attribute value combinations].[Derived financial hierarchy attribute value combination].&amp;[100.12000.00412.52880]" c="100.12000.00412.52880"/>
        <s v="[Ledger derived financial attribute value combinations].[Derived financial hierarchy attribute value combination].&amp;[100.12000.00420.52880]" c="100.12000.00420.52880"/>
        <s v="[Ledger derived financial attribute value combinations].[Derived financial hierarchy attribute value combination].&amp;[100.12000.00421.52880]" c="100.12000.00421.52880"/>
        <s v="[Ledger derived financial attribute value combinations].[Derived financial hierarchy attribute value combination].&amp;[100.12000.00440.52880]" c="100.12000.00440.52880"/>
        <s v="[Ledger derived financial attribute value combinations].[Derived financial hierarchy attribute value combination].&amp;[100.12000.00961.52880]" c="100.12000.00961.52880"/>
        <s v="[Ledger derived financial attribute value combinations].[Derived financial hierarchy attribute value combination].&amp;[100.12000.00965.52880]" c="100.12000.00965.52880"/>
        <s v="[Ledger derived financial attribute value combinations].[Derived financial hierarchy attribute value combination].&amp;[100.12000.33828..7533]" c="100.12000.33828..7533"/>
        <s v="[Ledger derived financial attribute value combinations].[Derived financial hierarchy attribute value combination].&amp;[100.13100.00110.51510]" c="100.13100.00110.51510"/>
        <s v="[Ledger derived financial attribute value combinations].[Derived financial hierarchy attribute value combination].&amp;[100.13100.00220.51510]" c="100.13100.00220.51510"/>
        <s v="[Ledger derived financial attribute value combinations].[Derived financial hierarchy attribute value combination].&amp;[100.13100.00230.51510]" c="100.13100.00230.51510"/>
        <s v="[Ledger derived financial attribute value combinations].[Derived financial hierarchy attribute value combination].&amp;[100.13100.00233.51510]" c="100.13100.00233.51510"/>
        <s v="[Ledger derived financial attribute value combinations].[Derived financial hierarchy attribute value combination].&amp;[100.13100.00235.51510]" c="100.13100.00235.51510"/>
        <s v="[Ledger derived financial attribute value combinations].[Derived financial hierarchy attribute value combination].&amp;[100.13100.00250.51510]" c="100.13100.00250.51510"/>
        <s v="[Ledger derived financial attribute value combinations].[Derived financial hierarchy attribute value combination].&amp;[100.13100.00310.51510]" c="100.13100.00310.51510"/>
        <s v="[Ledger derived financial attribute value combinations].[Derived financial hierarchy attribute value combination].&amp;[100.13100.00310.51570]" c="100.13100.00310.51570"/>
        <s v="[Ledger derived financial attribute value combinations].[Derived financial hierarchy attribute value combination].&amp;[100.13100.00350.51510]" c="100.13100.00350.51510"/>
        <s v="[Ledger derived financial attribute value combinations].[Derived financial hierarchy attribute value combination].&amp;[100.13100.00410.51510]" c="100.13100.00410.51510"/>
        <s v="[Ledger derived financial attribute value combinations].[Derived financial hierarchy attribute value combination].&amp;[100.13100.00420.51510]" c="100.13100.00420.51510"/>
        <s v="[Ledger derived financial attribute value combinations].[Derived financial hierarchy attribute value combination].&amp;[100.13100.00421.51510]" c="100.13100.00421.51510"/>
        <s v="[Ledger derived financial attribute value combinations].[Derived financial hierarchy attribute value combination].&amp;[100.13100.00430.51510]" c="100.13100.00430.51510"/>
        <s v="[Ledger derived financial attribute value combinations].[Derived financial hierarchy attribute value combination].&amp;[100.13100.00440.51510]" c="100.13100.00440.51510"/>
        <s v="[Ledger derived financial attribute value combinations].[Derived financial hierarchy attribute value combination].&amp;[100.13100.00480.51510]" c="100.13100.00480.51510"/>
        <s v="[Ledger derived financial attribute value combinations].[Derived financial hierarchy attribute value combination].&amp;[100.13100.00490.51510]" c="100.13100.00490.51510"/>
        <s v="[Ledger derived financial attribute value combinations].[Derived financial hierarchy attribute value combination].&amp;[100.13100.00491.51510]" c="100.13100.00491.51510"/>
        <s v="[Ledger derived financial attribute value combinations].[Derived financial hierarchy attribute value combination].&amp;[100.13100.00961.51510]" c="100.13100.00961.51510"/>
        <s v="[Ledger derived financial attribute value combinations].[Derived financial hierarchy attribute value combination].&amp;[100.13100.00965.51510]" c="100.13100.00965.51510"/>
        <s v="[Ledger derived financial attribute value combinations].[Derived financial hierarchy attribute value combination].&amp;[100.13100.00980.51510]" c="100.13100.00980.51510"/>
        <s v="[Ledger derived financial attribute value combinations].[Derived financial hierarchy attribute value combination].&amp;[100.13100.00981.51510]" c="100.13100.00981.51510"/>
        <s v="[Ledger derived financial attribute value combinations].[Derived financial hierarchy attribute value combination].&amp;[100.13200.00110.51510]" c="100.13200.00110.51510"/>
        <s v="[Ledger derived financial attribute value combinations].[Derived financial hierarchy attribute value combination].&amp;[100.13200.00220.51510]" c="100.13200.00220.51510"/>
        <s v="[Ledger derived financial attribute value combinations].[Derived financial hierarchy attribute value combination].&amp;[100.13200.00230.51511]" c="100.13200.00230.51511"/>
        <s v="[Ledger derived financial attribute value combinations].[Derived financial hierarchy attribute value combination].&amp;[100.13200.00233.51510]" c="100.13200.00233.51510"/>
        <s v="[Ledger derived financial attribute value combinations].[Derived financial hierarchy attribute value combination].&amp;[100.13200.00235.51510]" c="100.13200.00235.51510"/>
        <s v="[Ledger derived financial attribute value combinations].[Derived financial hierarchy attribute value combination].&amp;[100.13200.00250.51510]" c="100.13200.00250.51510"/>
        <s v="[Ledger derived financial attribute value combinations].[Derived financial hierarchy attribute value combination].&amp;[100.13200.00412.51510]" c="100.13200.00412.51510"/>
        <s v="[Ledger derived financial attribute value combinations].[Derived financial hierarchy attribute value combination].&amp;[100.13200.00414.51510]" c="100.13200.00414.51510"/>
        <s v="[Ledger derived financial attribute value combinations].[Derived financial hierarchy attribute value combination].&amp;[100.13200.00961.51510]" c="100.13200.00961.51510"/>
        <s v="[Ledger derived financial attribute value combinations].[Derived financial hierarchy attribute value combination].&amp;[100.13200.00965.51510]" c="100.13200.00965.51510"/>
        <s v="[Ledger derived financial attribute value combinations].[Derived financial hierarchy attribute value combination].&amp;[100.14100.00110.51110]" c="100.14100.00110.51110"/>
        <s v="[Ledger derived financial attribute value combinations].[Derived financial hierarchy attribute value combination].&amp;[100.14100.00154.51110]" c="100.14100.00154.51110"/>
        <s v="[Ledger derived financial attribute value combinations].[Derived financial hierarchy attribute value combination].&amp;[100.14100.00220.51110]" c="100.14100.00220.51110"/>
        <s v="[Ledger derived financial attribute value combinations].[Derived financial hierarchy attribute value combination].&amp;[100.14100.00235.51110]" c="100.14100.00235.51110"/>
        <s v="[Ledger derived financial attribute value combinations].[Derived financial hierarchy attribute value combination].&amp;[100.14100.00310.51110]" c="100.14100.00310.51110"/>
        <s v="[Ledger derived financial attribute value combinations].[Derived financial hierarchy attribute value combination].&amp;[100.14100.00350.51110]" c="100.14100.00350.51110"/>
        <s v="[Ledger derived financial attribute value combinations].[Derived financial hierarchy attribute value combination].&amp;[100.14100.00410.51110]" c="100.14100.00410.51110"/>
        <s v="[Ledger derived financial attribute value combinations].[Derived financial hierarchy attribute value combination].&amp;[100.14100.00412.51110]" c="100.14100.00412.51110"/>
        <s v="[Ledger derived financial attribute value combinations].[Derived financial hierarchy attribute value combination].&amp;[100.14100.00412.51610]" c="100.14100.00412.51610"/>
        <s v="[Ledger derived financial attribute value combinations].[Derived financial hierarchy attribute value combination].&amp;[100.14100.00420.51110]" c="100.14100.00420.51110"/>
        <s v="[Ledger derived financial attribute value combinations].[Derived financial hierarchy attribute value combination].&amp;[100.14100.00421.51110]" c="100.14100.00421.51110"/>
        <s v="[Ledger derived financial attribute value combinations].[Derived financial hierarchy attribute value combination].&amp;[100.14100.00422.51110]" c="100.14100.00422.51110"/>
        <s v="[Ledger derived financial attribute value combinations].[Derived financial hierarchy attribute value combination].&amp;[100.14100.00422.51881]" c="100.14100.00422.51881"/>
        <s v="[Ledger derived financial attribute value combinations].[Derived financial hierarchy attribute value combination].&amp;[100.14100.00430.51110]" c="100.14100.00430.51110"/>
        <s v="[Ledger derived financial attribute value combinations].[Derived financial hierarchy attribute value combination].&amp;[100.14100.00480.51110]" c="100.14100.00480.51110"/>
        <s v="[Ledger derived financial attribute value combinations].[Derived financial hierarchy attribute value combination].&amp;[100.14100.00490.51110]" c="100.14100.00490.51110"/>
        <s v="[Ledger derived financial attribute value combinations].[Derived financial hierarchy attribute value combination].&amp;[100.14100.00490.51610]" c="100.14100.00490.51610"/>
        <s v="[Ledger derived financial attribute value combinations].[Derived financial hierarchy attribute value combination].&amp;[100.14100.00491.51110]" c="100.14100.00491.51110"/>
        <s v="[Ledger derived financial attribute value combinations].[Derived financial hierarchy attribute value combination].&amp;[100.14100.00961.51110]" c="100.14100.00961.51110"/>
        <s v="[Ledger derived financial attribute value combinations].[Derived financial hierarchy attribute value combination].&amp;[100.14100.00965.51110]" c="100.14100.00965.51110"/>
        <s v="[Ledger derived financial attribute value combinations].[Derived financial hierarchy attribute value combination].&amp;[100.14200.00490.51312]" c="100.14200.00490.51312"/>
        <s v="[Ledger derived financial attribute value combinations].[Derived financial hierarchy attribute value combination].&amp;[100.14200.00492.51110]" c="100.14200.00492.51110"/>
        <s v="[Ledger derived financial attribute value combinations].[Derived financial hierarchy attribute value combination].&amp;[100.14200.00492.51111]" c="100.14200.00492.51111"/>
        <s v="[Ledger derived financial attribute value combinations].[Derived financial hierarchy attribute value combination].&amp;[100.20100.00110.53210]" c="100.20100.00110.53210"/>
        <s v="[Ledger derived financial attribute value combinations].[Derived financial hierarchy attribute value combination].&amp;[100.20100.00117.53210]" c="100.20100.00117.53210"/>
        <s v="[Ledger derived financial attribute value combinations].[Derived financial hierarchy attribute value combination].&amp;[100.20100.00120.53210]" c="100.20100.00120.53210"/>
        <s v="[Ledger derived financial attribute value combinations].[Derived financial hierarchy attribute value combination].&amp;[100.20100.00154.53210]" c="100.20100.00154.53210"/>
        <s v="[Ledger derived financial attribute value combinations].[Derived financial hierarchy attribute value combination].&amp;[100.20100.00155.53210]" c="100.20100.00155.53210"/>
        <s v="[Ledger derived financial attribute value combinations].[Derived financial hierarchy attribute value combination].&amp;[100.20100.00217.53210]" c="100.20100.00217.53210"/>
        <s v="[Ledger derived financial attribute value combinations].[Derived financial hierarchy attribute value combination].&amp;[100.20100.00220.53210]" c="100.20100.00220.53210"/>
        <s v="[Ledger derived financial attribute value combinations].[Derived financial hierarchy attribute value combination].&amp;[100.20100.00230.53210]" c="100.20100.00230.53210"/>
        <s v="[Ledger derived financial attribute value combinations].[Derived financial hierarchy attribute value combination].&amp;[100.20100.00233.53210]" c="100.20100.00233.53210"/>
        <s v="[Ledger derived financial attribute value combinations].[Derived financial hierarchy attribute value combination].&amp;[100.20100.00235.53210]" c="100.20100.00235.53210"/>
        <s v="[Ledger derived financial attribute value combinations].[Derived financial hierarchy attribute value combination].&amp;[100.20100.00250.53210]" c="100.20100.00250.53210"/>
        <s v="[Ledger derived financial attribute value combinations].[Derived financial hierarchy attribute value combination].&amp;[100.20100.00310.53210]" c="100.20100.00310.53210"/>
        <s v="[Ledger derived financial attribute value combinations].[Derived financial hierarchy attribute value combination].&amp;[100.20100.00350.53210]" c="100.20100.00350.53210"/>
        <s v="[Ledger derived financial attribute value combinations].[Derived financial hierarchy attribute value combination].&amp;[100.20100.00410.53210]" c="100.20100.00410.53210"/>
        <s v="[Ledger derived financial attribute value combinations].[Derived financial hierarchy attribute value combination].&amp;[100.20100.00412.53210]" c="100.20100.00412.53210"/>
        <s v="[Ledger derived financial attribute value combinations].[Derived financial hierarchy attribute value combination].&amp;[100.20100.00414.53210]" c="100.20100.00414.53210"/>
        <s v="[Ledger derived financial attribute value combinations].[Derived financial hierarchy attribute value combination].&amp;[100.20100.00420.53210]" c="100.20100.00420.53210"/>
        <s v="[Ledger derived financial attribute value combinations].[Derived financial hierarchy attribute value combination].&amp;[100.20100.00421.53210]" c="100.20100.00421.53210"/>
        <s v="[Ledger derived financial attribute value combinations].[Derived financial hierarchy attribute value combination].&amp;[100.20100.00422.53210]" c="100.20100.00422.53210"/>
        <s v="[Ledger derived financial attribute value combinations].[Derived financial hierarchy attribute value combination].&amp;[100.20100.00430.53210]" c="100.20100.00430.53210"/>
        <s v="[Ledger derived financial attribute value combinations].[Derived financial hierarchy attribute value combination].&amp;[100.20100.00440.53210]" c="100.20100.00440.53210"/>
        <s v="[Ledger derived financial attribute value combinations].[Derived financial hierarchy attribute value combination].&amp;[100.20100.00450.53210]" c="100.20100.00450.53210"/>
        <s v="[Ledger derived financial attribute value combinations].[Derived financial hierarchy attribute value combination].&amp;[100.20100.00480.53210]" c="100.20100.00480.53210"/>
        <s v="[Ledger derived financial attribute value combinations].[Derived financial hierarchy attribute value combination].&amp;[100.20100.00490.53210]" c="100.20100.00490.53210"/>
        <s v="[Ledger derived financial attribute value combinations].[Derived financial hierarchy attribute value combination].&amp;[100.20100.00491.53210]" c="100.20100.00491.53210"/>
        <s v="[Ledger derived financial attribute value combinations].[Derived financial hierarchy attribute value combination].&amp;[100.20100.00510.53210]" c="100.20100.00510.53210"/>
        <s v="[Ledger derived financial attribute value combinations].[Derived financial hierarchy attribute value combination].&amp;[100.20100.00961.53210]" c="100.20100.00961.53210"/>
        <s v="[Ledger derived financial attribute value combinations].[Derived financial hierarchy attribute value combination].&amp;[100.20100.00965.53210]" c="100.20100.00965.53210"/>
        <s v="[Ledger derived financial attribute value combinations].[Derived financial hierarchy attribute value combination].&amp;[100.20100.00980.53210]" c="100.20100.00980.53210"/>
        <s v="[Ledger derived financial attribute value combinations].[Derived financial hierarchy attribute value combination].&amp;[100.20100.00981.53210]" c="100.20100.00981.53210"/>
        <s v="[Ledger derived financial attribute value combinations].[Derived financial hierarchy attribute value combination].&amp;[100.20100.00987.53210]" c="100.20100.00987.53210"/>
        <s v="[Ledger derived financial attribute value combinations].[Derived financial hierarchy attribute value combination].&amp;[100.20200.00110.53220]" c="100.20200.00110.53220"/>
        <s v="[Ledger derived financial attribute value combinations].[Derived financial hierarchy attribute value combination].&amp;[100.20200.00117.53220]" c="100.20200.00117.53220"/>
        <s v="[Ledger derived financial attribute value combinations].[Derived financial hierarchy attribute value combination].&amp;[100.20200.00120.53220]" c="100.20200.00120.53220"/>
        <s v="[Ledger derived financial attribute value combinations].[Derived financial hierarchy attribute value combination].&amp;[100.20200.00154.53220]" c="100.20200.00154.53220"/>
        <s v="[Ledger derived financial attribute value combinations].[Derived financial hierarchy attribute value combination].&amp;[100.20200.00217.53220]" c="100.20200.00217.53220"/>
        <s v="[Ledger derived financial attribute value combinations].[Derived financial hierarchy attribute value combination].&amp;[100.20200.00220.53220]" c="100.20200.00220.53220"/>
        <s v="[Ledger derived financial attribute value combinations].[Derived financial hierarchy attribute value combination].&amp;[100.20200.00230.53220]" c="100.20200.00230.53220"/>
        <s v="[Ledger derived financial attribute value combinations].[Derived financial hierarchy attribute value combination].&amp;[100.20200.00233.53220]" c="100.20200.00233.53220"/>
        <s v="[Ledger derived financial attribute value combinations].[Derived financial hierarchy attribute value combination].&amp;[100.20200.00235.53220]" c="100.20200.00235.53220"/>
        <s v="[Ledger derived financial attribute value combinations].[Derived financial hierarchy attribute value combination].&amp;[100.20200.00250.53220]" c="100.20200.00250.53220"/>
        <s v="[Ledger derived financial attribute value combinations].[Derived financial hierarchy attribute value combination].&amp;[100.20200.00310.53220]" c="100.20200.00310.53220"/>
        <s v="[Ledger derived financial attribute value combinations].[Derived financial hierarchy attribute value combination].&amp;[100.20200.00350.53220]" c="100.20200.00350.53220"/>
        <s v="[Ledger derived financial attribute value combinations].[Derived financial hierarchy attribute value combination].&amp;[100.20200.00360.53220]" c="100.20200.00360.53220"/>
        <s v="[Ledger derived financial attribute value combinations].[Derived financial hierarchy attribute value combination].&amp;[100.20200.00410.53220]" c="100.20200.00410.53220"/>
        <s v="[Ledger derived financial attribute value combinations].[Derived financial hierarchy attribute value combination].&amp;[100.20200.00412.53220]" c="100.20200.00412.53220"/>
        <s v="[Ledger derived financial attribute value combinations].[Derived financial hierarchy attribute value combination].&amp;[100.20200.00422.53220]" c="100.20200.00422.53220"/>
        <s v="[Ledger derived financial attribute value combinations].[Derived financial hierarchy attribute value combination].&amp;[100.20200.00430.53220]" c="100.20200.00430.53220"/>
        <s v="[Ledger derived financial attribute value combinations].[Derived financial hierarchy attribute value combination].&amp;[100.20200.00440.53220]" c="100.20200.00440.53220"/>
        <s v="[Ledger derived financial attribute value combinations].[Derived financial hierarchy attribute value combination].&amp;[100.20200.00480.53220]" c="100.20200.00480.53220"/>
        <s v="[Ledger derived financial attribute value combinations].[Derived financial hierarchy attribute value combination].&amp;[100.20200.00490.53220]" c="100.20200.00490.53220"/>
        <s v="[Ledger derived financial attribute value combinations].[Derived financial hierarchy attribute value combination].&amp;[100.20200.00491.53220]" c="100.20200.00491.53220"/>
        <s v="[Ledger derived financial attribute value combinations].[Derived financial hierarchy attribute value combination].&amp;[100.20200.00961.53220]" c="100.20200.00961.53220"/>
        <s v="[Ledger derived financial attribute value combinations].[Derived financial hierarchy attribute value combination].&amp;[100.20200.00965.53220]" c="100.20200.00965.53220"/>
        <s v="[Ledger derived financial attribute value combinations].[Derived financial hierarchy attribute value combination].&amp;[100.20300.00009.53230]" c="100.20300.00009.53230"/>
        <s v="[Ledger derived financial attribute value combinations].[Derived financial hierarchy attribute value combination].&amp;[100.20300.00110.53210]" c="100.20300.00110.53210"/>
        <s v="[Ledger derived financial attribute value combinations].[Derived financial hierarchy attribute value combination].&amp;[100.20300.00110.53230]" c="100.20300.00110.53230"/>
        <s v="[Ledger derived financial attribute value combinations].[Derived financial hierarchy attribute value combination].&amp;[100.20300.00117.53230]" c="100.20300.00117.53230"/>
        <s v="[Ledger derived financial attribute value combinations].[Derived financial hierarchy attribute value combination].&amp;[100.20300.00120.53230]" c="100.20300.00120.53230"/>
        <s v="[Ledger derived financial attribute value combinations].[Derived financial hierarchy attribute value combination].&amp;[100.20300.00130.53230]" c="100.20300.00130.53230"/>
        <s v="[Ledger derived financial attribute value combinations].[Derived financial hierarchy attribute value combination].&amp;[100.20300.00154.53230]" c="100.20300.00154.53230"/>
        <s v="[Ledger derived financial attribute value combinations].[Derived financial hierarchy attribute value combination].&amp;[100.20300.00155.53230]" c="100.20300.00155.53230"/>
        <s v="[Ledger derived financial attribute value combinations].[Derived financial hierarchy attribute value combination].&amp;[100.20300.00217.53230]" c="100.20300.00217.53230"/>
        <s v="[Ledger derived financial attribute value combinations].[Derived financial hierarchy attribute value combination].&amp;[100.20300.00220.53230]" c="100.20300.00220.53230"/>
        <s v="[Ledger derived financial attribute value combinations].[Derived financial hierarchy attribute value combination].&amp;[100.20300.00230.53230]" c="100.20300.00230.53230"/>
        <s v="[Ledger derived financial attribute value combinations].[Derived financial hierarchy attribute value combination].&amp;[100.20300.00233.53230]" c="100.20300.00233.53230"/>
        <s v="[Ledger derived financial attribute value combinations].[Derived financial hierarchy attribute value combination].&amp;[100.20300.00235.53230]" c="100.20300.00235.53230"/>
        <s v="[Ledger derived financial attribute value combinations].[Derived financial hierarchy attribute value combination].&amp;[100.20300.00240.53230]" c="100.20300.00240.53230"/>
        <s v="[Ledger derived financial attribute value combinations].[Derived financial hierarchy attribute value combination].&amp;[100.20300.00250.53230]" c="100.20300.00250.53230"/>
        <s v="[Ledger derived financial attribute value combinations].[Derived financial hierarchy attribute value combination].&amp;[100.20300.00310.53230]" c="100.20300.00310.53230"/>
        <s v="[Ledger derived financial attribute value combinations].[Derived financial hierarchy attribute value combination].&amp;[100.20300.00310.59530]" c="100.20300.00310.59530"/>
        <s v="[Ledger derived financial attribute value combinations].[Derived financial hierarchy attribute value combination].&amp;[100.20300.00350.53230]" c="100.20300.00350.53230"/>
        <s v="[Ledger derived financial attribute value combinations].[Derived financial hierarchy attribute value combination].&amp;[100.20300.00351.53230]" c="100.20300.00351.53230"/>
        <s v="[Ledger derived financial attribute value combinations].[Derived financial hierarchy attribute value combination].&amp;[100.20300.00353.53230]" c="100.20300.00353.53230"/>
        <s v="[Ledger derived financial attribute value combinations].[Derived financial hierarchy attribute value combination].&amp;[100.20300.00355.53230]" c="100.20300.00355.53230"/>
        <s v="[Ledger derived financial attribute value combinations].[Derived financial hierarchy attribute value combination].&amp;[100.20300.00360.53230]" c="100.20300.00360.53230"/>
        <s v="[Ledger derived financial attribute value combinations].[Derived financial hierarchy attribute value combination].&amp;[100.20300.00363.53230]" c="100.20300.00363.53230"/>
        <s v="[Ledger derived financial attribute value combinations].[Derived financial hierarchy attribute value combination].&amp;[100.20300.00410.53230]" c="100.20300.00410.53230"/>
        <s v="[Ledger derived financial attribute value combinations].[Derived financial hierarchy attribute value combination].&amp;[100.20300.00412.53230]" c="100.20300.00412.53230"/>
        <s v="[Ledger derived financial attribute value combinations].[Derived financial hierarchy attribute value combination].&amp;[100.20300.00420.53223]" c="100.20300.00420.53223"/>
        <s v="[Ledger derived financial attribute value combinations].[Derived financial hierarchy attribute value combination].&amp;[100.20300.00420.53230]" c="100.20300.00420.53230"/>
        <s v="[Ledger derived financial attribute value combinations].[Derived financial hierarchy attribute value combination].&amp;[100.20300.00422.53230]" c="100.20300.00422.53230"/>
        <s v="[Ledger derived financial attribute value combinations].[Derived financial hierarchy attribute value combination].&amp;[100.20300.00430.53223]" c="100.20300.00430.53223"/>
        <s v="[Ledger derived financial attribute value combinations].[Derived financial hierarchy attribute value combination].&amp;[100.20300.00430.53230]" c="100.20300.00430.53230"/>
        <s v="[Ledger derived financial attribute value combinations].[Derived financial hierarchy attribute value combination].&amp;[100.20300.00440.53230]" c="100.20300.00440.53230"/>
        <s v="[Ledger derived financial attribute value combinations].[Derived financial hierarchy attribute value combination].&amp;[100.20300.00480.53230]" c="100.20300.00480.53230"/>
        <s v="[Ledger derived financial attribute value combinations].[Derived financial hierarchy attribute value combination].&amp;[100.20300.00490.53223]" c="100.20300.00490.53223"/>
        <s v="[Ledger derived financial attribute value combinations].[Derived financial hierarchy attribute value combination].&amp;[100.20300.00490.53230]" c="100.20300.00490.53230"/>
        <s v="[Ledger derived financial attribute value combinations].[Derived financial hierarchy attribute value combination].&amp;[100.20300.00491.53230]" c="100.20300.00491.53230"/>
        <s v="[Ledger derived financial attribute value combinations].[Derived financial hierarchy attribute value combination].&amp;[100.20300.00510.53230]" c="100.20300.00510.53230"/>
        <s v="[Ledger derived financial attribute value combinations].[Derived financial hierarchy attribute value combination].&amp;[100.20300.00961.53230]" c="100.20300.00961.53230"/>
        <s v="[Ledger derived financial attribute value combinations].[Derived financial hierarchy attribute value combination].&amp;[100.20300.00965.53230]" c="100.20300.00965.53230"/>
        <s v="[Ledger derived financial attribute value combinations].[Derived financial hierarchy attribute value combination].&amp;[100.20300.00980.53230]" c="100.20300.00980.53230"/>
        <s v="[Ledger derived financial attribute value combinations].[Derived financial hierarchy attribute value combination].&amp;[100.20300.00981.53230]" c="100.20300.00981.53230"/>
        <s v="[Ledger derived financial attribute value combinations].[Derived financial hierarchy attribute value combination].&amp;[100.20300.00987.53230]" c="100.20300.00987.53230"/>
        <s v="[Ledger derived financial attribute value combinations].[Derived financial hierarchy attribute value combination].&amp;[100.20400.00110.53210]" c="100.20400.00110.53210"/>
        <s v="[Ledger derived financial attribute value combinations].[Derived financial hierarchy attribute value combination].&amp;[100.20400.00117.53210]" c="100.20400.00117.53210"/>
        <s v="[Ledger derived financial attribute value combinations].[Derived financial hierarchy attribute value combination].&amp;[100.20400.00120.53210]" c="100.20400.00120.53210"/>
        <s v="[Ledger derived financial attribute value combinations].[Derived financial hierarchy attribute value combination].&amp;[100.20400.00130.53210]" c="100.20400.00130.53210"/>
        <s v="[Ledger derived financial attribute value combinations].[Derived financial hierarchy attribute value combination].&amp;[100.20400.00154.53210]" c="100.20400.00154.53210"/>
        <s v="[Ledger derived financial attribute value combinations].[Derived financial hierarchy attribute value combination].&amp;[100.20400.00217.53210]" c="100.20400.00217.53210"/>
        <s v="[Ledger derived financial attribute value combinations].[Derived financial hierarchy attribute value combination].&amp;[100.20400.00220.53210]" c="100.20400.00220.53210"/>
        <s v="[Ledger derived financial attribute value combinations].[Derived financial hierarchy attribute value combination].&amp;[100.20400.00230.53210]" c="100.20400.00230.53210"/>
        <s v="[Ledger derived financial attribute value combinations].[Derived financial hierarchy attribute value combination].&amp;[100.20400.00233.53210]" c="100.20400.00233.53210"/>
        <s v="[Ledger derived financial attribute value combinations].[Derived financial hierarchy attribute value combination].&amp;[100.20400.00235.53210]" c="100.20400.00235.53210"/>
        <s v="[Ledger derived financial attribute value combinations].[Derived financial hierarchy attribute value combination].&amp;[100.20400.00235.53230]" c="100.20400.00235.53230"/>
        <s v="[Ledger derived financial attribute value combinations].[Derived financial hierarchy attribute value combination].&amp;[100.20400.00240.53210]" c="100.20400.00240.53210"/>
        <s v="[Ledger derived financial attribute value combinations].[Derived financial hierarchy attribute value combination].&amp;[100.20400.00250.53210]" c="100.20400.00250.53210"/>
        <s v="[Ledger derived financial attribute value combinations].[Derived financial hierarchy attribute value combination].&amp;[100.20400.00310.53210]" c="100.20400.00310.53210"/>
        <s v="[Ledger derived financial attribute value combinations].[Derived financial hierarchy attribute value combination].&amp;[100.20400.00350.53210]" c="100.20400.00350.53210"/>
        <s v="[Ledger derived financial attribute value combinations].[Derived financial hierarchy attribute value combination].&amp;[100.20400.00360.53210]" c="100.20400.00360.53210"/>
        <s v="[Ledger derived financial attribute value combinations].[Derived financial hierarchy attribute value combination].&amp;[100.20400.00370.53210]" c="100.20400.00370.53210"/>
        <s v="[Ledger derived financial attribute value combinations].[Derived financial hierarchy attribute value combination].&amp;[100.20400.00410.53210]" c="100.20400.00410.53210"/>
        <s v="[Ledger derived financial attribute value combinations].[Derived financial hierarchy attribute value combination].&amp;[100.20400.00412.53210]" c="100.20400.00412.53210"/>
        <s v="[Ledger derived financial attribute value combinations].[Derived financial hierarchy attribute value combination].&amp;[100.20400.00420.53210]" c="100.20400.00420.53210"/>
        <s v="[Ledger derived financial attribute value combinations].[Derived financial hierarchy attribute value combination].&amp;[100.20400.00422.53210]" c="100.20400.00422.53210"/>
        <s v="[Ledger derived financial attribute value combinations].[Derived financial hierarchy attribute value combination].&amp;[100.20400.00430.53210]" c="100.20400.00430.53210"/>
        <s v="[Ledger derived financial attribute value combinations].[Derived financial hierarchy attribute value combination].&amp;[100.20400.00440.53210]" c="100.20400.00440.53210"/>
        <s v="[Ledger derived financial attribute value combinations].[Derived financial hierarchy attribute value combination].&amp;[100.20400.00480.53210]" c="100.20400.00480.53210"/>
        <s v="[Ledger derived financial attribute value combinations].[Derived financial hierarchy attribute value combination].&amp;[100.20400.00490.53210]" c="100.20400.00490.53210"/>
        <s v="[Ledger derived financial attribute value combinations].[Derived financial hierarchy attribute value combination].&amp;[100.20400.00491.53210]" c="100.20400.00491.53210"/>
        <s v="[Ledger derived financial attribute value combinations].[Derived financial hierarchy attribute value combination].&amp;[100.20400.00961.53210]" c="100.20400.00961.53210"/>
        <s v="[Ledger derived financial attribute value combinations].[Derived financial hierarchy attribute value combination].&amp;[100.20400.00965.53210]" c="100.20400.00965.53210"/>
        <s v="[Ledger derived financial attribute value combinations].[Derived financial hierarchy attribute value combination].&amp;[100.20400.00980.53210]" c="100.20400.00980.53210"/>
        <s v="[Ledger derived financial attribute value combinations].[Derived financial hierarchy attribute value combination].&amp;[100.20400.00981.53210]" c="100.20400.00981.53210"/>
        <s v="[Ledger derived financial attribute value combinations].[Derived financial hierarchy attribute value combination].&amp;[100.20500.00009.54210]" c="100.20500.00009.54210"/>
        <s v="[Ledger derived financial attribute value combinations].[Derived financial hierarchy attribute value combination].&amp;[100.20500.00110.53210]" c="100.20500.00110.53210"/>
        <s v="[Ledger derived financial attribute value combinations].[Derived financial hierarchy attribute value combination].&amp;[100.20500.00110.54210]" c="100.20500.00110.54210"/>
        <s v="[Ledger derived financial attribute value combinations].[Derived financial hierarchy attribute value combination].&amp;[100.20500.00110.54264]" c="100.20500.00110.54264"/>
        <s v="[Ledger derived financial attribute value combinations].[Derived financial hierarchy attribute value combination].&amp;[100.20500.00117.53210]" c="100.20500.00117.53210"/>
        <s v="[Ledger derived financial attribute value combinations].[Derived financial hierarchy attribute value combination].&amp;[100.20500.00117.54210]" c="100.20500.00117.54210"/>
        <s v="[Ledger derived financial attribute value combinations].[Derived financial hierarchy attribute value combination].&amp;[100.20500.00117.54264]" c="100.20500.00117.54264"/>
        <s v="[Ledger derived financial attribute value combinations].[Derived financial hierarchy attribute value combination].&amp;[100.20500.00120.54210]" c="100.20500.00120.54210"/>
        <s v="[Ledger derived financial attribute value combinations].[Derived financial hierarchy attribute value combination].&amp;[100.20500.00120.54264]" c="100.20500.00120.54264"/>
        <s v="[Ledger derived financial attribute value combinations].[Derived financial hierarchy attribute value combination].&amp;[100.20500.00130.54210]" c="100.20500.00130.54210"/>
        <s v="[Ledger derived financial attribute value combinations].[Derived financial hierarchy attribute value combination].&amp;[100.20500.00154.53210]" c="100.20500.00154.53210"/>
        <s v="[Ledger derived financial attribute value combinations].[Derived financial hierarchy attribute value combination].&amp;[100.20500.00154.54210]" c="100.20500.00154.54210"/>
        <s v="[Ledger derived financial attribute value combinations].[Derived financial hierarchy attribute value combination].&amp;[100.20500.00154.54264]" c="100.20500.00154.54264"/>
        <s v="[Ledger derived financial attribute value combinations].[Derived financial hierarchy attribute value combination].&amp;[100.20500.00210.54210]" c="100.20500.00210.54210"/>
        <s v="[Ledger derived financial attribute value combinations].[Derived financial hierarchy attribute value combination].&amp;[100.20500.00217.53210]" c="100.20500.00217.53210"/>
        <s v="[Ledger derived financial attribute value combinations].[Derived financial hierarchy attribute value combination].&amp;[100.20500.00217.54210]" c="100.20500.00217.54210"/>
        <s v="[Ledger derived financial attribute value combinations].[Derived financial hierarchy attribute value combination].&amp;[100.20500.00217.54264]" c="100.20500.00217.54264"/>
        <s v="[Ledger derived financial attribute value combinations].[Derived financial hierarchy attribute value combination].&amp;[100.20500.00220.53210]" c="100.20500.00220.53210"/>
        <s v="[Ledger derived financial attribute value combinations].[Derived financial hierarchy attribute value combination].&amp;[100.20500.00220.54210]" c="100.20500.00220.54210"/>
        <s v="[Ledger derived financial attribute value combinations].[Derived financial hierarchy attribute value combination].&amp;[100.20500.00220.54264]" c="100.20500.00220.54264"/>
        <s v="[Ledger derived financial attribute value combinations].[Derived financial hierarchy attribute value combination].&amp;[100.20500.00230.53210]" c="100.20500.00230.53210"/>
        <s v="[Ledger derived financial attribute value combinations].[Derived financial hierarchy attribute value combination].&amp;[100.20500.00230.54210]" c="100.20500.00230.54210"/>
        <s v="[Ledger derived financial attribute value combinations].[Derived financial hierarchy attribute value combination].&amp;[100.20500.00230.54264]" c="100.20500.00230.54264"/>
        <s v="[Ledger derived financial attribute value combinations].[Derived financial hierarchy attribute value combination].&amp;[100.20500.00233.54210]" c="100.20500.00233.54210"/>
        <s v="[Ledger derived financial attribute value combinations].[Derived financial hierarchy attribute value combination].&amp;[100.20500.00233.54264]" c="100.20500.00233.54264"/>
        <s v="[Ledger derived financial attribute value combinations].[Derived financial hierarchy attribute value combination].&amp;[100.20500.00235.53210]" c="100.20500.00235.53210"/>
        <s v="[Ledger derived financial attribute value combinations].[Derived financial hierarchy attribute value combination].&amp;[100.20500.00235.54210]" c="100.20500.00235.54210"/>
        <s v="[Ledger derived financial attribute value combinations].[Derived financial hierarchy attribute value combination].&amp;[100.20500.00235.54264]" c="100.20500.00235.54264"/>
        <s v="[Ledger derived financial attribute value combinations].[Derived financial hierarchy attribute value combination].&amp;[100.20500.00240.54210]" c="100.20500.00240.54210"/>
        <s v="[Ledger derived financial attribute value combinations].[Derived financial hierarchy attribute value combination].&amp;[100.20500.00240.54264]" c="100.20500.00240.54264"/>
        <s v="[Ledger derived financial attribute value combinations].[Derived financial hierarchy attribute value combination].&amp;[100.20500.00250.53210]" c="100.20500.00250.53210"/>
        <s v="[Ledger derived financial attribute value combinations].[Derived financial hierarchy attribute value combination].&amp;[100.20500.00250.54210]" c="100.20500.00250.54210"/>
        <s v="[Ledger derived financial attribute value combinations].[Derived financial hierarchy attribute value combination].&amp;[100.20500.00250.54264]" c="100.20500.00250.54264"/>
        <s v="[Ledger derived financial attribute value combinations].[Derived financial hierarchy attribute value combination].&amp;[100.20500.00310.53210]" c="100.20500.00310.53210"/>
        <s v="[Ledger derived financial attribute value combinations].[Derived financial hierarchy attribute value combination].&amp;[100.20500.00310.54210]" c="100.20500.00310.54210"/>
        <s v="[Ledger derived financial attribute value combinations].[Derived financial hierarchy attribute value combination].&amp;[100.20500.00310.54264]" c="100.20500.00310.54264"/>
        <s v="[Ledger derived financial attribute value combinations].[Derived financial hierarchy attribute value combination].&amp;[100.20500.00350.53210]" c="100.20500.00350.53210"/>
        <s v="[Ledger derived financial attribute value combinations].[Derived financial hierarchy attribute value combination].&amp;[100.20500.00350.54210]" c="100.20500.00350.54210"/>
        <s v="[Ledger derived financial attribute value combinations].[Derived financial hierarchy attribute value combination].&amp;[100.20500.00350.54264]" c="100.20500.00350.54264"/>
        <s v="[Ledger derived financial attribute value combinations].[Derived financial hierarchy attribute value combination].&amp;[100.20500.00351.54210]" c="100.20500.00351.54210"/>
        <s v="[Ledger derived financial attribute value combinations].[Derived financial hierarchy attribute value combination].&amp;[100.20500.00360.54210]" c="100.20500.00360.54210"/>
        <s v="[Ledger derived financial attribute value combinations].[Derived financial hierarchy attribute value combination].&amp;[100.20500.00360.54264]" c="100.20500.00360.54264"/>
        <s v="[Ledger derived financial attribute value combinations].[Derived financial hierarchy attribute value combination].&amp;[100.20500.00370.54210]" c="100.20500.00370.54210"/>
        <s v="[Ledger derived financial attribute value combinations].[Derived financial hierarchy attribute value combination].&amp;[100.20500.00410.54210]" c="100.20500.00410.54210"/>
        <s v="[Ledger derived financial attribute value combinations].[Derived financial hierarchy attribute value combination].&amp;[100.20500.00410.54264]" c="100.20500.00410.54264"/>
        <s v="[Ledger derived financial attribute value combinations].[Derived financial hierarchy attribute value combination].&amp;[100.20500.00412.54210]" c="100.20500.00412.54210"/>
        <s v="[Ledger derived financial attribute value combinations].[Derived financial hierarchy attribute value combination].&amp;[100.20500.00412.54264]" c="100.20500.00412.54264"/>
        <s v="[Ledger derived financial attribute value combinations].[Derived financial hierarchy attribute value combination].&amp;[100.20500.00420.54210]" c="100.20500.00420.54210"/>
        <s v="[Ledger derived financial attribute value combinations].[Derived financial hierarchy attribute value combination].&amp;[100.20500.00422.53210]" c="100.20500.00422.53210"/>
        <s v="[Ledger derived financial attribute value combinations].[Derived financial hierarchy attribute value combination].&amp;[100.20500.00422.54210]" c="100.20500.00422.54210"/>
        <s v="[Ledger derived financial attribute value combinations].[Derived financial hierarchy attribute value combination].&amp;[100.20500.00430.54210]" c="100.20500.00430.54210"/>
        <s v="[Ledger derived financial attribute value combinations].[Derived financial hierarchy attribute value combination].&amp;[100.20500.00430.54264]" c="100.20500.00430.54264"/>
        <s v="[Ledger derived financial attribute value combinations].[Derived financial hierarchy attribute value combination].&amp;[100.20500.00440.54210]" c="100.20500.00440.54210"/>
        <s v="[Ledger derived financial attribute value combinations].[Derived financial hierarchy attribute value combination].&amp;[100.20500.00450.54210]" c="100.20500.00450.54210"/>
        <s v="[Ledger derived financial attribute value combinations].[Derived financial hierarchy attribute value combination].&amp;[100.20500.00472.54263]" c="100.20500.00472.54263"/>
        <s v="[Ledger derived financial attribute value combinations].[Derived financial hierarchy attribute value combination].&amp;[100.20500.00475.54264]" c="100.20500.00475.54264"/>
        <s v="[Ledger derived financial attribute value combinations].[Derived financial hierarchy attribute value combination].&amp;[100.20500.00480.52410]" c="100.20500.00480.52410"/>
        <s v="[Ledger derived financial attribute value combinations].[Derived financial hierarchy attribute value combination].&amp;[100.20500.00480.54210]" c="100.20500.00480.54210"/>
        <s v="[Ledger derived financial attribute value combinations].[Derived financial hierarchy attribute value combination].&amp;[100.20500.00490.54210]" c="100.20500.00490.54210"/>
        <s v="[Ledger derived financial attribute value combinations].[Derived financial hierarchy attribute value combination].&amp;[100.20500.00490.54264]" c="100.20500.00490.54264"/>
        <s v="[Ledger derived financial attribute value combinations].[Derived financial hierarchy attribute value combination].&amp;[100.20500.00491.54210]" c="100.20500.00491.54210"/>
        <s v="[Ledger derived financial attribute value combinations].[Derived financial hierarchy attribute value combination].&amp;[100.20500.00510.54210]" c="100.20500.00510.54210"/>
        <s v="[Ledger derived financial attribute value combinations].[Derived financial hierarchy attribute value combination].&amp;[100.20500.00961.53210]" c="100.20500.00961.53210"/>
        <s v="[Ledger derived financial attribute value combinations].[Derived financial hierarchy attribute value combination].&amp;[100.20500.00961.54210]" c="100.20500.00961.54210"/>
        <s v="[Ledger derived financial attribute value combinations].[Derived financial hierarchy attribute value combination].&amp;[100.20500.00961.54264]" c="100.20500.00961.54264"/>
        <s v="[Ledger derived financial attribute value combinations].[Derived financial hierarchy attribute value combination].&amp;[100.20500.00965.53210]" c="100.20500.00965.53210"/>
        <s v="[Ledger derived financial attribute value combinations].[Derived financial hierarchy attribute value combination].&amp;[100.20500.00965.54210]" c="100.20500.00965.54210"/>
        <s v="[Ledger derived financial attribute value combinations].[Derived financial hierarchy attribute value combination].&amp;[100.20500.00965.54264]" c="100.20500.00965.54264"/>
        <s v="[Ledger derived financial attribute value combinations].[Derived financial hierarchy attribute value combination].&amp;[100.20500.00980.54210]" c="100.20500.00980.54210"/>
        <s v="[Ledger derived financial attribute value combinations].[Derived financial hierarchy attribute value combination].&amp;[100.20500.00980.54264]" c="100.20500.00980.54264"/>
        <s v="[Ledger derived financial attribute value combinations].[Derived financial hierarchy attribute value combination].&amp;[100.20500.00981.54210]" c="100.20500.00981.54210"/>
        <s v="[Ledger derived financial attribute value combinations].[Derived financial hierarchy attribute value combination].&amp;[100.20500.00981.54264]" c="100.20500.00981.54264"/>
        <s v="[Ledger derived financial attribute value combinations].[Derived financial hierarchy attribute value combination].&amp;[100.20601.00110.54231]" c="100.20601.00110.54231"/>
        <s v="[Ledger derived financial attribute value combinations].[Derived financial hierarchy attribute value combination].&amp;[100.20601.00117.54231]" c="100.20601.00117.54231"/>
        <s v="[Ledger derived financial attribute value combinations].[Derived financial hierarchy attribute value combination].&amp;[100.20601.00120.54231]" c="100.20601.00120.54231"/>
        <s v="[Ledger derived financial attribute value combinations].[Derived financial hierarchy attribute value combination].&amp;[100.20601.00130.54231]" c="100.20601.00130.54231"/>
        <s v="[Ledger derived financial attribute value combinations].[Derived financial hierarchy attribute value combination].&amp;[100.20601.00154.54231]" c="100.20601.00154.54231"/>
        <s v="[Ledger derived financial attribute value combinations].[Derived financial hierarchy attribute value combination].&amp;[100.20601.00217.54231]" c="100.20601.00217.54231"/>
        <s v="[Ledger derived financial attribute value combinations].[Derived financial hierarchy attribute value combination].&amp;[100.20601.00220.54231]" c="100.20601.00220.54231"/>
        <s v="[Ledger derived financial attribute value combinations].[Derived financial hierarchy attribute value combination].&amp;[100.20601.00230.54231]" c="100.20601.00230.54231"/>
        <s v="[Ledger derived financial attribute value combinations].[Derived financial hierarchy attribute value combination].&amp;[100.20601.00233.54231]" c="100.20601.00233.54231"/>
        <s v="[Ledger derived financial attribute value combinations].[Derived financial hierarchy attribute value combination].&amp;[100.20601.00235.54231]" c="100.20601.00235.54231"/>
        <s v="[Ledger derived financial attribute value combinations].[Derived financial hierarchy attribute value combination].&amp;[100.20601.00240.54231]" c="100.20601.00240.54231"/>
        <s v="[Ledger derived financial attribute value combinations].[Derived financial hierarchy attribute value combination].&amp;[100.20601.00240.54290]" c="100.20601.00240.54290"/>
        <s v="[Ledger derived financial attribute value combinations].[Derived financial hierarchy attribute value combination].&amp;[100.20601.00250.54231]" c="100.20601.00250.54231"/>
        <s v="[Ledger derived financial attribute value combinations].[Derived financial hierarchy attribute value combination].&amp;[100.20601.00310.54231]" c="100.20601.00310.54231"/>
        <s v="[Ledger derived financial attribute value combinations].[Derived financial hierarchy attribute value combination].&amp;[100.20601.00350.54231]" c="100.20601.00350.54231"/>
        <s v="[Ledger derived financial attribute value combinations].[Derived financial hierarchy attribute value combination].&amp;[100.20601.00360.54231]" c="100.20601.00360.54231"/>
        <s v="[Ledger derived financial attribute value combinations].[Derived financial hierarchy attribute value combination].&amp;[100.20601.00370.54231]" c="100.20601.00370.54231"/>
        <s v="[Ledger derived financial attribute value combinations].[Derived financial hierarchy attribute value combination].&amp;[100.20601.00370.54290]" c="100.20601.00370.54290"/>
        <s v="[Ledger derived financial attribute value combinations].[Derived financial hierarchy attribute value combination].&amp;[100.20601.00450.54210]" c="100.20601.00450.54210"/>
        <s v="[Ledger derived financial attribute value combinations].[Derived financial hierarchy attribute value combination].&amp;[100.20601.00450.54231]" c="100.20601.00450.54231"/>
        <s v="[Ledger derived financial attribute value combinations].[Derived financial hierarchy attribute value combination].&amp;[100.20601.00474.54210]" c="100.20601.00474.54210"/>
        <s v="[Ledger derived financial attribute value combinations].[Derived financial hierarchy attribute value combination].&amp;[100.20601.00474.54231]" c="100.20601.00474.54231"/>
        <s v="[Ledger derived financial attribute value combinations].[Derived financial hierarchy attribute value combination].&amp;[100.20601.00474.54232]" c="100.20601.00474.54232"/>
        <s v="[Ledger derived financial attribute value combinations].[Derived financial hierarchy attribute value combination].&amp;[100.20601.00474.54290]" c="100.20601.00474.54290"/>
        <s v="[Ledger derived financial attribute value combinations].[Derived financial hierarchy attribute value combination].&amp;[100.20601.00476.54231]" c="100.20601.00476.54231"/>
        <s v="[Ledger derived financial attribute value combinations].[Derived financial hierarchy attribute value combination].&amp;[100.20601.00480.54231]" c="100.20601.00480.54231"/>
        <s v="[Ledger derived financial attribute value combinations].[Derived financial hierarchy attribute value combination].&amp;[100.20601.00490.54231]" c="100.20601.00490.54231"/>
        <s v="[Ledger derived financial attribute value combinations].[Derived financial hierarchy attribute value combination].&amp;[100.20601.00961.54231]" c="100.20601.00961.54231"/>
        <s v="[Ledger derived financial attribute value combinations].[Derived financial hierarchy attribute value combination].&amp;[100.20601.00965.54231]" c="100.20601.00965.54231"/>
        <s v="[Ledger derived financial attribute value combinations].[Derived financial hierarchy attribute value combination].&amp;[100.20601.00980.54231]" c="100.20601.00980.54231"/>
        <s v="[Ledger derived financial attribute value combinations].[Derived financial hierarchy attribute value combination].&amp;[100.20601.00981.54231]" c="100.20601.00981.54231"/>
        <s v="[Ledger derived financial attribute value combinations].[Derived financial hierarchy attribute value combination].&amp;[100.20602.00110.54261]" c="100.20602.00110.54261"/>
        <s v="[Ledger derived financial attribute value combinations].[Derived financial hierarchy attribute value combination].&amp;[100.20602.00117.54261]" c="100.20602.00117.54261"/>
        <s v="[Ledger derived financial attribute value combinations].[Derived financial hierarchy attribute value combination].&amp;[100.20602.00120.54261]" c="100.20602.00120.54261"/>
        <s v="[Ledger derived financial attribute value combinations].[Derived financial hierarchy attribute value combination].&amp;[100.20602.00154.54261]" c="100.20602.00154.54261"/>
        <s v="[Ledger derived financial attribute value combinations].[Derived financial hierarchy attribute value combination].&amp;[100.20602.00220.54261]" c="100.20602.00220.54261"/>
        <s v="[Ledger derived financial attribute value combinations].[Derived financial hierarchy attribute value combination].&amp;[100.20602.00230.54261]" c="100.20602.00230.54261"/>
        <s v="[Ledger derived financial attribute value combinations].[Derived financial hierarchy attribute value combination].&amp;[100.20602.00235.54261]" c="100.20602.00235.54261"/>
        <s v="[Ledger derived financial attribute value combinations].[Derived financial hierarchy attribute value combination].&amp;[100.20602.00250.54261]" c="100.20602.00250.54261"/>
        <s v="[Ledger derived financial attribute value combinations].[Derived financial hierarchy attribute value combination].&amp;[100.20602.00360.54261]" c="100.20602.00360.54261"/>
        <s v="[Ledger derived financial attribute value combinations].[Derived financial hierarchy attribute value combination].&amp;[100.20602.00370.54261]" c="100.20602.00370.54261"/>
        <s v="[Ledger derived financial attribute value combinations].[Derived financial hierarchy attribute value combination].&amp;[100.20602.00474.54261]" c="100.20602.00474.54261"/>
        <s v="[Ledger derived financial attribute value combinations].[Derived financial hierarchy attribute value combination].&amp;[100.20602.00961.54261]" c="100.20602.00961.54261"/>
        <s v="[Ledger derived financial attribute value combinations].[Derived financial hierarchy attribute value combination].&amp;[100.20602.00965.54261]" c="100.20602.00965.54261"/>
        <s v="[Ledger derived financial attribute value combinations].[Derived financial hierarchy attribute value combination].&amp;[100.20603.00110.54262]" c="100.20603.00110.54262"/>
        <s v="[Ledger derived financial attribute value combinations].[Derived financial hierarchy attribute value combination].&amp;[100.20603.00117.54262]" c="100.20603.00117.54262"/>
        <s v="[Ledger derived financial attribute value combinations].[Derived financial hierarchy attribute value combination].&amp;[100.20603.00120.54262]" c="100.20603.00120.54262"/>
        <s v="[Ledger derived financial attribute value combinations].[Derived financial hierarchy attribute value combination].&amp;[100.20603.00154.54262]" c="100.20603.00154.54262"/>
        <s v="[Ledger derived financial attribute value combinations].[Derived financial hierarchy attribute value combination].&amp;[100.20603.00220.54262]" c="100.20603.00220.54262"/>
        <s v="[Ledger derived financial attribute value combinations].[Derived financial hierarchy attribute value combination].&amp;[100.20603.00230.54262]" c="100.20603.00230.54262"/>
        <s v="[Ledger derived financial attribute value combinations].[Derived financial hierarchy attribute value combination].&amp;[100.20603.00235.54262]" c="100.20603.00235.54262"/>
        <s v="[Ledger derived financial attribute value combinations].[Derived financial hierarchy attribute value combination].&amp;[100.20603.00250.54262]" c="100.20603.00250.54262"/>
        <s v="[Ledger derived financial attribute value combinations].[Derived financial hierarchy attribute value combination].&amp;[100.20603.00360.54262]" c="100.20603.00360.54262"/>
        <s v="[Ledger derived financial attribute value combinations].[Derived financial hierarchy attribute value combination].&amp;[100.20603.00370.54262]" c="100.20603.00370.54262"/>
        <s v="[Ledger derived financial attribute value combinations].[Derived financial hierarchy attribute value combination].&amp;[100.20603.00474.54262]" c="100.20603.00474.54262"/>
        <s v="[Ledger derived financial attribute value combinations].[Derived financial hierarchy attribute value combination].&amp;[100.20603.00961.54262]" c="100.20603.00961.54262"/>
        <s v="[Ledger derived financial attribute value combinations].[Derived financial hierarchy attribute value combination].&amp;[100.20603.00965.54262]" c="100.20603.00965.54262"/>
        <s v="[Ledger derived financial attribute value combinations].[Derived financial hierarchy attribute value combination].&amp;[100.20604.00110.54264]" c="100.20604.00110.54264"/>
        <s v="[Ledger derived financial attribute value combinations].[Derived financial hierarchy attribute value combination].&amp;[100.20604.00120.54264]" c="100.20604.00120.54264"/>
        <s v="[Ledger derived financial attribute value combinations].[Derived financial hierarchy attribute value combination].&amp;[100.20604.00130.54264]" c="100.20604.00130.54264"/>
        <s v="[Ledger derived financial attribute value combinations].[Derived financial hierarchy attribute value combination].&amp;[100.20604.00154.54264]" c="100.20604.00154.54264"/>
        <s v="[Ledger derived financial attribute value combinations].[Derived financial hierarchy attribute value combination].&amp;[100.20604.00220.54264]" c="100.20604.00220.54264"/>
        <s v="[Ledger derived financial attribute value combinations].[Derived financial hierarchy attribute value combination].&amp;[100.20604.00230.54264]" c="100.20604.00230.54264"/>
        <s v="[Ledger derived financial attribute value combinations].[Derived financial hierarchy attribute value combination].&amp;[100.20604.00235.54264]" c="100.20604.00235.54264"/>
        <s v="[Ledger derived financial attribute value combinations].[Derived financial hierarchy attribute value combination].&amp;[100.20604.00240.54264]" c="100.20604.00240.54264"/>
        <s v="[Ledger derived financial attribute value combinations].[Derived financial hierarchy attribute value combination].&amp;[100.20604.00250.54264]" c="100.20604.00250.54264"/>
        <s v="[Ledger derived financial attribute value combinations].[Derived financial hierarchy attribute value combination].&amp;[100.20604.00310.54264]" c="100.20604.00310.54264"/>
        <s v="[Ledger derived financial attribute value combinations].[Derived financial hierarchy attribute value combination].&amp;[100.20604.00350.54264]" c="100.20604.00350.54264"/>
        <s v="[Ledger derived financial attribute value combinations].[Derived financial hierarchy attribute value combination].&amp;[100.20604.00360.54264]" c="100.20604.00360.54264"/>
        <s v="[Ledger derived financial attribute value combinations].[Derived financial hierarchy attribute value combination].&amp;[100.20604.00370.54264]" c="100.20604.00370.54264"/>
        <s v="[Ledger derived financial attribute value combinations].[Derived financial hierarchy attribute value combination].&amp;[100.20604.00422.54264]" c="100.20604.00422.54264"/>
        <s v="[Ledger derived financial attribute value combinations].[Derived financial hierarchy attribute value combination].&amp;[100.20604.00430.54264]" c="100.20604.00430.54264"/>
        <s v="[Ledger derived financial attribute value combinations].[Derived financial hierarchy attribute value combination].&amp;[100.20604.00490.54264]" c="100.20604.00490.54264"/>
        <s v="[Ledger derived financial attribute value combinations].[Derived financial hierarchy attribute value combination].&amp;[100.20604.00491.54264]" c="100.20604.00491.54264"/>
        <s v="[Ledger derived financial attribute value combinations].[Derived financial hierarchy attribute value combination].&amp;[100.20604.00961.54231]" c="100.20604.00961.54231"/>
        <s v="[Ledger derived financial attribute value combinations].[Derived financial hierarchy attribute value combination].&amp;[100.20604.00961.54264]" c="100.20604.00961.54264"/>
        <s v="[Ledger derived financial attribute value combinations].[Derived financial hierarchy attribute value combination].&amp;[100.20604.00965.54264]" c="100.20604.00965.54264"/>
        <s v="[Ledger derived financial attribute value combinations].[Derived financial hierarchy attribute value combination].&amp;[100.20604.00980.54264]" c="100.20604.00980.54264"/>
        <s v="[Ledger derived financial attribute value combinations].[Derived financial hierarchy attribute value combination].&amp;[100.20604.00981.54264]" c="100.20604.00981.54264"/>
        <s v="[Ledger derived financial attribute value combinations].[Derived financial hierarchy attribute value combination].&amp;[100.20605.00110.54264]" c="100.20605.00110.54264"/>
        <s v="[Ledger derived financial attribute value combinations].[Derived financial hierarchy attribute value combination].&amp;[100.20605.00117.54264]" c="100.20605.00117.54264"/>
        <s v="[Ledger derived financial attribute value combinations].[Derived financial hierarchy attribute value combination].&amp;[100.20605.00120.54264]" c="100.20605.00120.54264"/>
        <s v="[Ledger derived financial attribute value combinations].[Derived financial hierarchy attribute value combination].&amp;[100.20605.00154.54264]" c="100.20605.00154.54264"/>
        <s v="[Ledger derived financial attribute value combinations].[Derived financial hierarchy attribute value combination].&amp;[100.20605.00220.54264]" c="100.20605.00220.54264"/>
        <s v="[Ledger derived financial attribute value combinations].[Derived financial hierarchy attribute value combination].&amp;[100.20605.00230.54264]" c="100.20605.00230.54264"/>
        <s v="[Ledger derived financial attribute value combinations].[Derived financial hierarchy attribute value combination].&amp;[100.20605.00235.54264]" c="100.20605.00235.54264"/>
        <s v="[Ledger derived financial attribute value combinations].[Derived financial hierarchy attribute value combination].&amp;[100.20605.00240.54264]" c="100.20605.00240.54264"/>
        <s v="[Ledger derived financial attribute value combinations].[Derived financial hierarchy attribute value combination].&amp;[100.20605.00250.54264]" c="100.20605.00250.54264"/>
        <s v="[Ledger derived financial attribute value combinations].[Derived financial hierarchy attribute value combination].&amp;[100.20605.00310.54264]" c="100.20605.00310.54264"/>
        <s v="[Ledger derived financial attribute value combinations].[Derived financial hierarchy attribute value combination].&amp;[100.20605.00350.54264]" c="100.20605.00350.54264"/>
        <s v="[Ledger derived financial attribute value combinations].[Derived financial hierarchy attribute value combination].&amp;[100.20605.00360.54264]" c="100.20605.00360.54264"/>
        <s v="[Ledger derived financial attribute value combinations].[Derived financial hierarchy attribute value combination].&amp;[100.20605.00370.54264]" c="100.20605.00370.54264"/>
        <s v="[Ledger derived financial attribute value combinations].[Derived financial hierarchy attribute value combination].&amp;[100.20605.00370.54290]" c="100.20605.00370.54290"/>
        <s v="[Ledger derived financial attribute value combinations].[Derived financial hierarchy attribute value combination].&amp;[100.20605.00480.54264]" c="100.20605.00480.54264"/>
        <s v="[Ledger derived financial attribute value combinations].[Derived financial hierarchy attribute value combination].&amp;[100.20605.00961.54264]" c="100.20605.00961.54264"/>
        <s v="[Ledger derived financial attribute value combinations].[Derived financial hierarchy attribute value combination].&amp;[100.20605.00965.54264]" c="100.20605.00965.54264"/>
        <s v="[Ledger derived financial attribute value combinations].[Derived financial hierarchy attribute value combination].&amp;[100.20605.00980.54264]" c="100.20605.00980.54264"/>
        <s v="[Ledger derived financial attribute value combinations].[Derived financial hierarchy attribute value combination].&amp;[100.20605.00981.54264]" c="100.20605.00981.54264"/>
        <s v="[Ledger derived financial attribute value combinations].[Derived financial hierarchy attribute value combination].&amp;[100.20606.00009.54266]" c="100.20606.00009.54266"/>
        <s v="[Ledger derived financial attribute value combinations].[Derived financial hierarchy attribute value combination].&amp;[100.20606.00110.54266]" c="100.20606.00110.54266"/>
        <s v="[Ledger derived financial attribute value combinations].[Derived financial hierarchy attribute value combination].&amp;[100.20606.00117.54266]" c="100.20606.00117.54266"/>
        <s v="[Ledger derived financial attribute value combinations].[Derived financial hierarchy attribute value combination].&amp;[100.20606.00120.54266]" c="100.20606.00120.54266"/>
        <s v="[Ledger derived financial attribute value combinations].[Derived financial hierarchy attribute value combination].&amp;[100.20606.00154.54266]" c="100.20606.00154.54266"/>
        <s v="[Ledger derived financial attribute value combinations].[Derived financial hierarchy attribute value combination].&amp;[100.20606.00220.54266]" c="100.20606.00220.54266"/>
        <s v="[Ledger derived financial attribute value combinations].[Derived financial hierarchy attribute value combination].&amp;[100.20606.00230.54266]" c="100.20606.00230.54266"/>
        <s v="[Ledger derived financial attribute value combinations].[Derived financial hierarchy attribute value combination].&amp;[100.20606.00233.54266]" c="100.20606.00233.54266"/>
        <s v="[Ledger derived financial attribute value combinations].[Derived financial hierarchy attribute value combination].&amp;[100.20606.00235.54266]" c="100.20606.00235.54266"/>
        <s v="[Ledger derived financial attribute value combinations].[Derived financial hierarchy attribute value combination].&amp;[100.20606.00250.54266]" c="100.20606.00250.54266"/>
        <s v="[Ledger derived financial attribute value combinations].[Derived financial hierarchy attribute value combination].&amp;[100.20606.00350.54266]" c="100.20606.00350.54266"/>
        <s v="[Ledger derived financial attribute value combinations].[Derived financial hierarchy attribute value combination].&amp;[100.20606.00360.54231]" c="100.20606.00360.54231"/>
        <s v="[Ledger derived financial attribute value combinations].[Derived financial hierarchy attribute value combination].&amp;[100.20606.00360.54266]" c="100.20606.00360.54266"/>
        <s v="[Ledger derived financial attribute value combinations].[Derived financial hierarchy attribute value combination].&amp;[100.20606.00370.54266]" c="100.20606.00370.54266"/>
        <s v="[Ledger derived financial attribute value combinations].[Derived financial hierarchy attribute value combination].&amp;[100.20606.00410.54266]" c="100.20606.00410.54266"/>
        <s v="[Ledger derived financial attribute value combinations].[Derived financial hierarchy attribute value combination].&amp;[100.20606.00430.54266]" c="100.20606.00430.54266"/>
        <s v="[Ledger derived financial attribute value combinations].[Derived financial hierarchy attribute value combination].&amp;[100.20606.00450.54266]" c="100.20606.00450.54266"/>
        <s v="[Ledger derived financial attribute value combinations].[Derived financial hierarchy attribute value combination].&amp;[100.20606.00490.54266]" c="100.20606.00490.54266"/>
        <s v="[Ledger derived financial attribute value combinations].[Derived financial hierarchy attribute value combination].&amp;[100.20606.00491.54266]" c="100.20606.00491.54266"/>
        <s v="[Ledger derived financial attribute value combinations].[Derived financial hierarchy attribute value combination].&amp;[100.20606.00961.54266]" c="100.20606.00961.54266"/>
        <s v="[Ledger derived financial attribute value combinations].[Derived financial hierarchy attribute value combination].&amp;[100.20606.00965.54266]" c="100.20606.00965.54266"/>
        <s v="[Ledger derived financial attribute value combinations].[Derived financial hierarchy attribute value combination].&amp;[100.20606.00980.54266]" c="100.20606.00980.54266"/>
        <s v="[Ledger derived financial attribute value combinations].[Derived financial hierarchy attribute value combination].&amp;[100.20606.00981.54266]" c="100.20606.00981.54266"/>
        <s v="[Ledger derived financial attribute value combinations].[Derived financial hierarchy attribute value combination].&amp;[100.20607.00110.54267]" c="100.20607.00110.54267"/>
        <s v="[Ledger derived financial attribute value combinations].[Derived financial hierarchy attribute value combination].&amp;[100.20607.00117.54267]" c="100.20607.00117.54267"/>
        <s v="[Ledger derived financial attribute value combinations].[Derived financial hierarchy attribute value combination].&amp;[100.20607.00120.54267]" c="100.20607.00120.54267"/>
        <s v="[Ledger derived financial attribute value combinations].[Derived financial hierarchy attribute value combination].&amp;[100.20607.00154.54267]" c="100.20607.00154.54267"/>
        <s v="[Ledger derived financial attribute value combinations].[Derived financial hierarchy attribute value combination].&amp;[100.20607.00220.54267]" c="100.20607.00220.54267"/>
        <s v="[Ledger derived financial attribute value combinations].[Derived financial hierarchy attribute value combination].&amp;[100.20607.00230.54267]" c="100.20607.00230.54267"/>
        <s v="[Ledger derived financial attribute value combinations].[Derived financial hierarchy attribute value combination].&amp;[100.20607.00235.54267]" c="100.20607.00235.54267"/>
        <s v="[Ledger derived financial attribute value combinations].[Derived financial hierarchy attribute value combination].&amp;[100.20607.00250.54267]" c="100.20607.00250.54267"/>
        <s v="[Ledger derived financial attribute value combinations].[Derived financial hierarchy attribute value combination].&amp;[100.20607.00360.54231]" c="100.20607.00360.54231"/>
        <s v="[Ledger derived financial attribute value combinations].[Derived financial hierarchy attribute value combination].&amp;[100.20607.00360.54267]" c="100.20607.00360.54267"/>
        <s v="[Ledger derived financial attribute value combinations].[Derived financial hierarchy attribute value combination].&amp;[100.20607.00370.54267]" c="100.20607.00370.54267"/>
        <s v="[Ledger derived financial attribute value combinations].[Derived financial hierarchy attribute value combination].&amp;[100.20607.00474.54267]" c="100.20607.00474.54267"/>
        <s v="[Ledger derived financial attribute value combinations].[Derived financial hierarchy attribute value combination].&amp;[100.20607.00480.54267]" c="100.20607.00480.54267"/>
        <s v="[Ledger derived financial attribute value combinations].[Derived financial hierarchy attribute value combination].&amp;[100.20607.00961.54267]" c="100.20607.00961.54267"/>
        <s v="[Ledger derived financial attribute value combinations].[Derived financial hierarchy attribute value combination].&amp;[100.20607.00965.54267]" c="100.20607.00965.54267"/>
        <s v="[Ledger derived financial attribute value combinations].[Derived financial hierarchy attribute value combination].&amp;[100.20608.00110.54271]" c="100.20608.00110.54271"/>
        <s v="[Ledger derived financial attribute value combinations].[Derived financial hierarchy attribute value combination].&amp;[100.20608.00117.54271]" c="100.20608.00117.54271"/>
        <s v="[Ledger derived financial attribute value combinations].[Derived financial hierarchy attribute value combination].&amp;[100.20608.00120.54271]" c="100.20608.00120.54271"/>
        <s v="[Ledger derived financial attribute value combinations].[Derived financial hierarchy attribute value combination].&amp;[100.20608.00130.54271]" c="100.20608.00130.54271"/>
        <s v="[Ledger derived financial attribute value combinations].[Derived financial hierarchy attribute value combination].&amp;[100.20608.00154.54271]" c="100.20608.00154.54271"/>
        <s v="[Ledger derived financial attribute value combinations].[Derived financial hierarchy attribute value combination].&amp;[100.20608.00220.54271]" c="100.20608.00220.54271"/>
        <s v="[Ledger derived financial attribute value combinations].[Derived financial hierarchy attribute value combination].&amp;[100.20608.00230.54271]" c="100.20608.00230.54271"/>
        <s v="[Ledger derived financial attribute value combinations].[Derived financial hierarchy attribute value combination].&amp;[100.20608.00235.54271]" c="100.20608.00235.54271"/>
        <s v="[Ledger derived financial attribute value combinations].[Derived financial hierarchy attribute value combination].&amp;[100.20608.00240.54271]" c="100.20608.00240.54271"/>
        <s v="[Ledger derived financial attribute value combinations].[Derived financial hierarchy attribute value combination].&amp;[100.20608.00250.54271]" c="100.20608.00250.54271"/>
        <s v="[Ledger derived financial attribute value combinations].[Derived financial hierarchy attribute value combination].&amp;[100.20608.00350.54264]" c="100.20608.00350.54264"/>
        <s v="[Ledger derived financial attribute value combinations].[Derived financial hierarchy attribute value combination].&amp;[100.20608.00350.54271]" c="100.20608.00350.54271"/>
        <s v="[Ledger derived financial attribute value combinations].[Derived financial hierarchy attribute value combination].&amp;[100.20608.00360.54271]" c="100.20608.00360.54271"/>
        <s v="[Ledger derived financial attribute value combinations].[Derived financial hierarchy attribute value combination].&amp;[100.20608.00370.54267]" c="100.20608.00370.54267"/>
        <s v="[Ledger derived financial attribute value combinations].[Derived financial hierarchy attribute value combination].&amp;[100.20608.00370.54271]" c="100.20608.00370.54271"/>
        <s v="[Ledger derived financial attribute value combinations].[Derived financial hierarchy attribute value combination].&amp;[100.20608.00430.54264]" c="100.20608.00430.54264"/>
        <s v="[Ledger derived financial attribute value combinations].[Derived financial hierarchy attribute value combination].&amp;[100.20608.00430.54271]" c="100.20608.00430.54271"/>
        <s v="[Ledger derived financial attribute value combinations].[Derived financial hierarchy attribute value combination].&amp;[100.20608.00474.54271]" c="100.20608.00474.54271"/>
        <s v="[Ledger derived financial attribute value combinations].[Derived financial hierarchy attribute value combination].&amp;[100.20608.00480.54271]" c="100.20608.00480.54271"/>
        <s v="[Ledger derived financial attribute value combinations].[Derived financial hierarchy attribute value combination].&amp;[100.20608.00490.54271]" c="100.20608.00490.54271"/>
        <s v="[Ledger derived financial attribute value combinations].[Derived financial hierarchy attribute value combination].&amp;[100.20608.00491.54264]" c="100.20608.00491.54264"/>
        <s v="[Ledger derived financial attribute value combinations].[Derived financial hierarchy attribute value combination].&amp;[100.20608.00491.54271]" c="100.20608.00491.54271"/>
        <s v="[Ledger derived financial attribute value combinations].[Derived financial hierarchy attribute value combination].&amp;[100.20608.00961.54271]" c="100.20608.00961.54271"/>
        <s v="[Ledger derived financial attribute value combinations].[Derived financial hierarchy attribute value combination].&amp;[100.20608.00965.54271]" c="100.20608.00965.54271"/>
        <s v="[Ledger derived financial attribute value combinations].[Derived financial hierarchy attribute value combination].&amp;[100.20608.00980.54271]" c="100.20608.00980.54271"/>
        <s v="[Ledger derived financial attribute value combinations].[Derived financial hierarchy attribute value combination].&amp;[100.20608.00981.54271]" c="100.20608.00981.54271"/>
        <s v="[Ledger derived financial attribute value combinations].[Derived financial hierarchy attribute value combination].&amp;[100.20609.00240.54272]" c="100.20609.00240.54272"/>
        <s v="[Ledger derived financial attribute value combinations].[Derived financial hierarchy attribute value combination].&amp;[100.20609.00360.54272]" c="100.20609.00360.54272"/>
        <s v="[Ledger derived financial attribute value combinations].[Derived financial hierarchy attribute value combination].&amp;[100.20609.00476.54272]" c="100.20609.00476.54272"/>
        <s v="[Ledger derived financial attribute value combinations].[Derived financial hierarchy attribute value combination].&amp;[100.20609.00490.54271]" c="100.20609.00490.54271"/>
        <s v="[Ledger derived financial attribute value combinations].[Derived financial hierarchy attribute value combination].&amp;[100.20609.00491.54271]" c="100.20609.00491.54271"/>
        <s v="[Ledger derived financial attribute value combinations].[Derived financial hierarchy attribute value combination].&amp;[100.20610.00009.54290]" c="100.20610.00009.54290"/>
        <s v="[Ledger derived financial attribute value combinations].[Derived financial hierarchy attribute value combination].&amp;[100.20610.00110.54290]" c="100.20610.00110.54290"/>
        <s v="[Ledger derived financial attribute value combinations].[Derived financial hierarchy attribute value combination].&amp;[100.20610.00120.54290]" c="100.20610.00120.54290"/>
        <s v="[Ledger derived financial attribute value combinations].[Derived financial hierarchy attribute value combination].&amp;[100.20610.00130.54290]" c="100.20610.00130.54290"/>
        <s v="[Ledger derived financial attribute value combinations].[Derived financial hierarchy attribute value combination].&amp;[100.20610.00154.54290]" c="100.20610.00154.54290"/>
        <s v="[Ledger derived financial attribute value combinations].[Derived financial hierarchy attribute value combination].&amp;[100.20610.00220.54290]" c="100.20610.00220.54290"/>
        <s v="[Ledger derived financial attribute value combinations].[Derived financial hierarchy attribute value combination].&amp;[100.20610.00230.54290]" c="100.20610.00230.54290"/>
        <s v="[Ledger derived financial attribute value combinations].[Derived financial hierarchy attribute value combination].&amp;[100.20610.00231.54290]" c="100.20610.00231.54290"/>
        <s v="[Ledger derived financial attribute value combinations].[Derived financial hierarchy attribute value combination].&amp;[100.20610.00233.54290]" c="100.20610.00233.54290"/>
        <s v="[Ledger derived financial attribute value combinations].[Derived financial hierarchy attribute value combination].&amp;[100.20610.00235.54290]" c="100.20610.00235.54290"/>
        <s v="[Ledger derived financial attribute value combinations].[Derived financial hierarchy attribute value combination].&amp;[100.20610.00240.54290]" c="100.20610.00240.54290"/>
        <s v="[Ledger derived financial attribute value combinations].[Derived financial hierarchy attribute value combination].&amp;[100.20610.00250.54290]" c="100.20610.00250.54290"/>
        <s v="[Ledger derived financial attribute value combinations].[Derived financial hierarchy attribute value combination].&amp;[100.20610.00310.54290]" c="100.20610.00310.54290"/>
        <s v="[Ledger derived financial attribute value combinations].[Derived financial hierarchy attribute value combination].&amp;[100.20610.00350.54290]" c="100.20610.00350.54290"/>
        <s v="[Ledger derived financial attribute value combinations].[Derived financial hierarchy attribute value combination].&amp;[100.20610.00360.54232]" c="100.20610.00360.54232"/>
        <s v="[Ledger derived financial attribute value combinations].[Derived financial hierarchy attribute value combination].&amp;[100.20610.00360.54290]" c="100.20610.00360.54290"/>
        <s v="[Ledger derived financial attribute value combinations].[Derived financial hierarchy attribute value combination].&amp;[100.20610.00370.54232]" c="100.20610.00370.54232"/>
        <s v="[Ledger derived financial attribute value combinations].[Derived financial hierarchy attribute value combination].&amp;[100.20610.00370.54290]" c="100.20610.00370.54290"/>
        <s v="[Ledger derived financial attribute value combinations].[Derived financial hierarchy attribute value combination].&amp;[100.20610.00410.54290]" c="100.20610.00410.54290"/>
        <s v="[Ledger derived financial attribute value combinations].[Derived financial hierarchy attribute value combination].&amp;[100.20610.00420.54290]" c="100.20610.00420.54290"/>
        <s v="[Ledger derived financial attribute value combinations].[Derived financial hierarchy attribute value combination].&amp;[100.20610.00421.54290]" c="100.20610.00421.54290"/>
        <s v="[Ledger derived financial attribute value combinations].[Derived financial hierarchy attribute value combination].&amp;[100.20610.00422.54290]" c="100.20610.00422.54290"/>
        <s v="[Ledger derived financial attribute value combinations].[Derived financial hierarchy attribute value combination].&amp;[100.20610.00430.54290]" c="100.20610.00430.54290"/>
        <s v="[Ledger derived financial attribute value combinations].[Derived financial hierarchy attribute value combination].&amp;[100.20610.00440.54290]" c="100.20610.00440.54290"/>
        <s v="[Ledger derived financial attribute value combinations].[Derived financial hierarchy attribute value combination].&amp;[100.20610.00474.54290]" c="100.20610.00474.54290"/>
        <s v="[Ledger derived financial attribute value combinations].[Derived financial hierarchy attribute value combination].&amp;[100.20610.00475.54290]" c="100.20610.00475.54290"/>
        <s v="[Ledger derived financial attribute value combinations].[Derived financial hierarchy attribute value combination].&amp;[100.20610.00480.54290]" c="100.20610.00480.54290"/>
        <s v="[Ledger derived financial attribute value combinations].[Derived financial hierarchy attribute value combination].&amp;[100.20610.00490.54290]" c="100.20610.00490.54290"/>
        <s v="[Ledger derived financial attribute value combinations].[Derived financial hierarchy attribute value combination].&amp;[100.20610.00491.54290]" c="100.20610.00491.54290"/>
        <s v="[Ledger derived financial attribute value combinations].[Derived financial hierarchy attribute value combination].&amp;[100.20610.00510.54290]" c="100.20610.00510.54290"/>
        <s v="[Ledger derived financial attribute value combinations].[Derived financial hierarchy attribute value combination].&amp;[100.20610.00961.54290]" c="100.20610.00961.54290"/>
        <s v="[Ledger derived financial attribute value combinations].[Derived financial hierarchy attribute value combination].&amp;[100.20610.00965.54290]" c="100.20610.00965.54290"/>
        <s v="[Ledger derived financial attribute value combinations].[Derived financial hierarchy attribute value combination].&amp;[100.20610.00980.54290]" c="100.20610.00980.54290"/>
        <s v="[Ledger derived financial attribute value combinations].[Derived financial hierarchy attribute value combination].&amp;[100.20610.00981.54290]" c="100.20610.00981.54290"/>
        <s v="[Ledger derived financial attribute value combinations].[Derived financial hierarchy attribute value combination].&amp;[100.20701.00120.51831]" c="100.20701.00120.51831"/>
        <s v="[Ledger derived financial attribute value combinations].[Derived financial hierarchy attribute value combination].&amp;[100.20701.00220.51831]" c="100.20701.00220.51831"/>
        <s v="[Ledger derived financial attribute value combinations].[Derived financial hierarchy attribute value combination].&amp;[100.20701.00230.51831]" c="100.20701.00230.51831"/>
        <s v="[Ledger derived financial attribute value combinations].[Derived financial hierarchy attribute value combination].&amp;[100.20701.00235.51831]" c="100.20701.00235.51831"/>
        <s v="[Ledger derived financial attribute value combinations].[Derived financial hierarchy attribute value combination].&amp;[100.20701.00250.51831]" c="100.20701.00250.51831"/>
        <s v="[Ledger derived financial attribute value combinations].[Derived financial hierarchy attribute value combination].&amp;[100.20701.00360.51831]" c="100.20701.00360.51831"/>
        <s v="[Ledger derived financial attribute value combinations].[Derived financial hierarchy attribute value combination].&amp;[100.20701.00370.51831]" c="100.20701.00370.51831"/>
        <s v="[Ledger derived financial attribute value combinations].[Derived financial hierarchy attribute value combination].&amp;[100.20701.00471.51831]" c="100.20701.00471.51831"/>
        <s v="[Ledger derived financial attribute value combinations].[Derived financial hierarchy attribute value combination].&amp;[100.20701.00475.51831]" c="100.20701.00475.51831"/>
        <s v="[Ledger derived financial attribute value combinations].[Derived financial hierarchy attribute value combination].&amp;[100.20701.00480.51831]" c="100.20701.00480.51831"/>
        <s v="[Ledger derived financial attribute value combinations].[Derived financial hierarchy attribute value combination].&amp;[100.20701.00490.51831]" c="100.20701.00490.51831"/>
        <s v="[Ledger derived financial attribute value combinations].[Derived financial hierarchy attribute value combination].&amp;[100.20701.00961.51831]" c="100.20701.00961.51831"/>
        <s v="[Ledger derived financial attribute value combinations].[Derived financial hierarchy attribute value combination].&amp;[100.20701.00965.51831]" c="100.20701.00965.51831"/>
        <s v="[Ledger derived financial attribute value combinations].[Derived financial hierarchy attribute value combination].&amp;[100.20702.00240.51831]" c="100.20702.00240.51831"/>
        <s v="[Ledger derived financial attribute value combinations].[Derived financial hierarchy attribute value combination].&amp;[100.20702.00350.51831]" c="100.20702.00350.51831"/>
        <s v="[Ledger derived financial attribute value combinations].[Derived financial hierarchy attribute value combination].&amp;[100.20702.00360.51831]" c="100.20702.00360.51831"/>
        <s v="[Ledger derived financial attribute value combinations].[Derived financial hierarchy attribute value combination].&amp;[100.20702.00370.51831]" c="100.20702.00370.51831"/>
        <s v="[Ledger derived financial attribute value combinations].[Derived financial hierarchy attribute value combination].&amp;[100.20702.00370.57621]" c="100.20702.00370.57621"/>
        <s v="[Ledger derived financial attribute value combinations].[Derived financial hierarchy attribute value combination].&amp;[100.20702.00401.51831]" c="100.20702.00401.51831"/>
        <s v="[Ledger derived financial attribute value combinations].[Derived financial hierarchy attribute value combination].&amp;[100.20702.00410.51831]" c="100.20702.00410.51831"/>
        <s v="[Ledger derived financial attribute value combinations].[Derived financial hierarchy attribute value combination].&amp;[100.20702.00410.57621]" c="100.20702.00410.57621"/>
        <s v="[Ledger derived financial attribute value combinations].[Derived financial hierarchy attribute value combination].&amp;[100.20702.00472.51831]" c="100.20702.00472.51831"/>
        <s v="[Ledger derived financial attribute value combinations].[Derived financial hierarchy attribute value combination].&amp;[100.20702.00472.52250]" c="100.20702.00472.52250"/>
        <s v="[Ledger derived financial attribute value combinations].[Derived financial hierarchy attribute value combination].&amp;[100.20702.00473.51831]" c="100.20702.00473.51831"/>
        <s v="[Ledger derived financial attribute value combinations].[Derived financial hierarchy attribute value combination].&amp;[100.20702.00480.51831]" c="100.20702.00480.51831"/>
        <s v="[Ledger derived financial attribute value combinations].[Derived financial hierarchy attribute value combination].&amp;[100.20702.00480.51951]" c="100.20702.00480.51951"/>
        <s v="[Ledger derived financial attribute value combinations].[Derived financial hierarchy attribute value combination].&amp;[100.20702.00490.51831]" c="100.20702.00490.51831"/>
        <s v="[Ledger derived financial attribute value combinations].[Derived financial hierarchy attribute value combination].&amp;[100.20703.00350.51831]" c="100.20703.00350.51831"/>
        <s v="[Ledger derived financial attribute value combinations].[Derived financial hierarchy attribute value combination].&amp;[100.20703.00360.51831]" c="100.20703.00360.51831"/>
        <s v="[Ledger derived financial attribute value combinations].[Derived financial hierarchy attribute value combination].&amp;[100.20703.00370.51831]" c="100.20703.00370.51831"/>
        <s v="[Ledger derived financial attribute value combinations].[Derived financial hierarchy attribute value combination].&amp;[100.20703.00410.51831]" c="100.20703.00410.51831"/>
        <s v="[Ledger derived financial attribute value combinations].[Derived financial hierarchy attribute value combination].&amp;[100.20703.00421.51831]" c="100.20703.00421.51831"/>
        <s v="[Ledger derived financial attribute value combinations].[Derived financial hierarchy attribute value combination].&amp;[100.20703.00471.51831]" c="100.20703.00471.51831"/>
        <s v="[Ledger derived financial attribute value combinations].[Derived financial hierarchy attribute value combination].&amp;[100.20703.00472.51831]" c="100.20703.00472.51831"/>
        <s v="[Ledger derived financial attribute value combinations].[Derived financial hierarchy attribute value combination].&amp;[100.20703.00473.51831]" c="100.20703.00473.51831"/>
        <s v="[Ledger derived financial attribute value combinations].[Derived financial hierarchy attribute value combination].&amp;[100.20703.00475.51831]" c="100.20703.00475.51831"/>
        <s v="[Ledger derived financial attribute value combinations].[Derived financial hierarchy attribute value combination].&amp;[100.20703.00480.51831]" c="100.20703.00480.51831"/>
        <s v="[Ledger derived financial attribute value combinations].[Derived financial hierarchy attribute value combination].&amp;[100.20703.00490.51831]" c="100.20703.00490.51831"/>
        <s v="[Ledger derived financial attribute value combinations].[Derived financial hierarchy attribute value combination].&amp;[100.20703.00490.52250]" c="100.20703.00490.52250"/>
        <s v="[Ledger derived financial attribute value combinations].[Derived financial hierarchy attribute value combination].&amp;[100.20704.00240.51832]" c="100.20704.00240.51832"/>
        <s v="[Ledger derived financial attribute value combinations].[Derived financial hierarchy attribute value combination].&amp;[100.20704.00310.51832]" c="100.20704.00310.51832"/>
        <s v="[Ledger derived financial attribute value combinations].[Derived financial hierarchy attribute value combination].&amp;[100.20704.00350.51832]" c="100.20704.00350.51832"/>
        <s v="[Ledger derived financial attribute value combinations].[Derived financial hierarchy attribute value combination].&amp;[100.20704.00360.51832]" c="100.20704.00360.51832"/>
        <s v="[Ledger derived financial attribute value combinations].[Derived financial hierarchy attribute value combination].&amp;[100.20704.00370.51832]" c="100.20704.00370.51832"/>
        <s v="[Ledger derived financial attribute value combinations].[Derived financial hierarchy attribute value combination].&amp;[100.20704.00410.51832]" c="100.20704.00410.51832"/>
        <s v="[Ledger derived financial attribute value combinations].[Derived financial hierarchy attribute value combination].&amp;[100.20704.00450.51832]" c="100.20704.00450.51832"/>
        <s v="[Ledger derived financial attribute value combinations].[Derived financial hierarchy attribute value combination].&amp;[100.20704.00471.51832]" c="100.20704.00471.51832"/>
        <s v="[Ledger derived financial attribute value combinations].[Derived financial hierarchy attribute value combination].&amp;[100.20704.00472.51832]" c="100.20704.00472.51832"/>
        <s v="[Ledger derived financial attribute value combinations].[Derived financial hierarchy attribute value combination].&amp;[100.20704.00473.51832]" c="100.20704.00473.51832"/>
        <s v="[Ledger derived financial attribute value combinations].[Derived financial hierarchy attribute value combination].&amp;[100.20704.00475.51832]" c="100.20704.00475.51832"/>
        <s v="[Ledger derived financial attribute value combinations].[Derived financial hierarchy attribute value combination].&amp;[100.20704.00480.51832]" c="100.20704.00480.51832"/>
        <s v="[Ledger derived financial attribute value combinations].[Derived financial hierarchy attribute value combination].&amp;[100.20704.00490.51832]" c="100.20704.00490.51832"/>
        <s v="[Ledger derived financial attribute value combinations].[Derived financial hierarchy attribute value combination].&amp;[100.20705.00360.51834]" c="100.20705.00360.51834"/>
        <s v="[Ledger derived financial attribute value combinations].[Derived financial hierarchy attribute value combination].&amp;[100.20705.00370.51834]" c="100.20705.00370.51834"/>
        <s v="[Ledger derived financial attribute value combinations].[Derived financial hierarchy attribute value combination].&amp;[100.20705.00410.51834]" c="100.20705.00410.51834"/>
        <s v="[Ledger derived financial attribute value combinations].[Derived financial hierarchy attribute value combination].&amp;[100.20705.00472.51834]" c="100.20705.00472.51834"/>
        <s v="[Ledger derived financial attribute value combinations].[Derived financial hierarchy attribute value combination].&amp;[100.20705.00473.51834]" c="100.20705.00473.51834"/>
        <s v="[Ledger derived financial attribute value combinations].[Derived financial hierarchy attribute value combination].&amp;[100.20705.00475.51834]" c="100.20705.00475.51834"/>
        <s v="[Ledger derived financial attribute value combinations].[Derived financial hierarchy attribute value combination].&amp;[100.20705.00480.51834]" c="100.20705.00480.51834"/>
        <s v="[Ledger derived financial attribute value combinations].[Derived financial hierarchy attribute value combination].&amp;[100.20705.00490.51834]" c="100.20705.00490.51834"/>
        <s v="[Ledger derived financial attribute value combinations].[Derived financial hierarchy attribute value combination].&amp;[100.20705.00510.51834]" c="100.20705.00510.51834"/>
        <s v="[Ledger derived financial attribute value combinations].[Derived financial hierarchy attribute value combination].&amp;[100.20706.00009.51951]" c="100.20706.00009.51951"/>
        <s v="[Ledger derived financial attribute value combinations].[Derived financial hierarchy attribute value combination].&amp;[100.20706.00110.51951]" c="100.20706.00110.51951"/>
        <s v="[Ledger derived financial attribute value combinations].[Derived financial hierarchy attribute value combination].&amp;[100.20706.00117.51951]" c="100.20706.00117.51951"/>
        <s v="[Ledger derived financial attribute value combinations].[Derived financial hierarchy attribute value combination].&amp;[100.20706.00120.51951]" c="100.20706.00120.51951"/>
        <s v="[Ledger derived financial attribute value combinations].[Derived financial hierarchy attribute value combination].&amp;[100.20706.00130.51951]" c="100.20706.00130.51951"/>
        <s v="[Ledger derived financial attribute value combinations].[Derived financial hierarchy attribute value combination].&amp;[100.20706.00154.51951]" c="100.20706.00154.51951"/>
        <s v="[Ledger derived financial attribute value combinations].[Derived financial hierarchy attribute value combination].&amp;[100.20706.00220.51951]" c="100.20706.00220.51951"/>
        <s v="[Ledger derived financial attribute value combinations].[Derived financial hierarchy attribute value combination].&amp;[100.20706.00230.51951]" c="100.20706.00230.51951"/>
        <s v="[Ledger derived financial attribute value combinations].[Derived financial hierarchy attribute value combination].&amp;[100.20706.00233.51951]" c="100.20706.00233.51951"/>
        <s v="[Ledger derived financial attribute value combinations].[Derived financial hierarchy attribute value combination].&amp;[100.20706.00235.51951]" c="100.20706.00235.51951"/>
        <s v="[Ledger derived financial attribute value combinations].[Derived financial hierarchy attribute value combination].&amp;[100.20706.00240.51951]" c="100.20706.00240.51951"/>
        <s v="[Ledger derived financial attribute value combinations].[Derived financial hierarchy attribute value combination].&amp;[100.20706.00250.51951]" c="100.20706.00250.51951"/>
        <s v="[Ledger derived financial attribute value combinations].[Derived financial hierarchy attribute value combination].&amp;[100.20706.00310.51951]" c="100.20706.00310.51951"/>
        <s v="[Ledger derived financial attribute value combinations].[Derived financial hierarchy attribute value combination].&amp;[100.20706.00320.51951]" c="100.20706.00320.51951"/>
        <s v="[Ledger derived financial attribute value combinations].[Derived financial hierarchy attribute value combination].&amp;[100.20706.00350.51951]" c="100.20706.00350.51951"/>
        <s v="[Ledger derived financial attribute value combinations].[Derived financial hierarchy attribute value combination].&amp;[100.20706.00351.51951]" c="100.20706.00351.51951"/>
        <s v="[Ledger derived financial attribute value combinations].[Derived financial hierarchy attribute value combination].&amp;[100.20706.00360.51951]" c="100.20706.00360.51951"/>
        <s v="[Ledger derived financial attribute value combinations].[Derived financial hierarchy attribute value combination].&amp;[100.20706.00370.51951]" c="100.20706.00370.51951"/>
        <s v="[Ledger derived financial attribute value combinations].[Derived financial hierarchy attribute value combination].&amp;[100.20706.00401.51951]" c="100.20706.00401.51951"/>
        <s v="[Ledger derived financial attribute value combinations].[Derived financial hierarchy attribute value combination].&amp;[100.20706.00410.51951]" c="100.20706.00410.51951"/>
        <s v="[Ledger derived financial attribute value combinations].[Derived financial hierarchy attribute value combination].&amp;[100.20706.00412.51951]" c="100.20706.00412.51951"/>
        <s v="[Ledger derived financial attribute value combinations].[Derived financial hierarchy attribute value combination].&amp;[100.20706.00420.51951]" c="100.20706.00420.51951"/>
        <s v="[Ledger derived financial attribute value combinations].[Derived financial hierarchy attribute value combination].&amp;[100.20706.00422.51951]" c="100.20706.00422.51951"/>
        <s v="[Ledger derived financial attribute value combinations].[Derived financial hierarchy attribute value combination].&amp;[100.20706.00430.51951]" c="100.20706.00430.51951"/>
        <s v="[Ledger derived financial attribute value combinations].[Derived financial hierarchy attribute value combination].&amp;[100.20706.00440.51951]" c="100.20706.00440.51951"/>
        <s v="[Ledger derived financial attribute value combinations].[Derived financial hierarchy attribute value combination].&amp;[100.20706.00450.51951]" c="100.20706.00450.51951"/>
        <s v="[Ledger derived financial attribute value combinations].[Derived financial hierarchy attribute value combination].&amp;[100.20706.00474.51951]" c="100.20706.00474.51951"/>
        <s v="[Ledger derived financial attribute value combinations].[Derived financial hierarchy attribute value combination].&amp;[100.20706.00480.51951]" c="100.20706.00480.51951"/>
        <s v="[Ledger derived financial attribute value combinations].[Derived financial hierarchy attribute value combination].&amp;[100.20706.00490.51951]" c="100.20706.00490.51951"/>
        <s v="[Ledger derived financial attribute value combinations].[Derived financial hierarchy attribute value combination].&amp;[100.20706.00491.51951]" c="100.20706.00491.51951"/>
        <s v="[Ledger derived financial attribute value combinations].[Derived financial hierarchy attribute value combination].&amp;[100.20706.00510.51951]" c="100.20706.00510.51951"/>
        <s v="[Ledger derived financial attribute value combinations].[Derived financial hierarchy attribute value combination].&amp;[100.20706.00961.51951]" c="100.20706.00961.51951"/>
        <s v="[Ledger derived financial attribute value combinations].[Derived financial hierarchy attribute value combination].&amp;[100.20706.00965.51951]" c="100.20706.00965.51951"/>
        <s v="[Ledger derived financial attribute value combinations].[Derived financial hierarchy attribute value combination].&amp;[100.20706.00980.51951]" c="100.20706.00980.51951"/>
        <s v="[Ledger derived financial attribute value combinations].[Derived financial hierarchy attribute value combination].&amp;[100.20706.00981.51951]" c="100.20706.00981.51951"/>
        <s v="[Ledger derived financial attribute value combinations].[Derived financial hierarchy attribute value combination].&amp;[100.20706.00982.51951]" c="100.20706.00982.51951"/>
        <s v="[Ledger derived financial attribute value combinations].[Derived financial hierarchy attribute value combination].&amp;[100.20707.00350.52150]" c="100.20707.00350.52150"/>
        <s v="[Ledger derived financial attribute value combinations].[Derived financial hierarchy attribute value combination].&amp;[100.20707.00351.52150]" c="100.20707.00351.52150"/>
        <s v="[Ledger derived financial attribute value combinations].[Derived financial hierarchy attribute value combination].&amp;[100.20707.00360.52150]" c="100.20707.00360.52150"/>
        <s v="[Ledger derived financial attribute value combinations].[Derived financial hierarchy attribute value combination].&amp;[100.20707.00370.52150]" c="100.20707.00370.52150"/>
        <s v="[Ledger derived financial attribute value combinations].[Derived financial hierarchy attribute value combination].&amp;[100.20707.00410.52150]" c="100.20707.00410.52150"/>
        <s v="[Ledger derived financial attribute value combinations].[Derived financial hierarchy attribute value combination].&amp;[100.20707.00421.52150]" c="100.20707.00421.52150"/>
        <s v="[Ledger derived financial attribute value combinations].[Derived financial hierarchy attribute value combination].&amp;[100.20707.00450.52150]" c="100.20707.00450.52150"/>
        <s v="[Ledger derived financial attribute value combinations].[Derived financial hierarchy attribute value combination].&amp;[100.20707.00471.52150]" c="100.20707.00471.52150"/>
        <s v="[Ledger derived financial attribute value combinations].[Derived financial hierarchy attribute value combination].&amp;[100.20707.00472.52150]" c="100.20707.00472.52150"/>
        <s v="[Ledger derived financial attribute value combinations].[Derived financial hierarchy attribute value combination].&amp;[100.20707.00473.52150]" c="100.20707.00473.52150"/>
        <s v="[Ledger derived financial attribute value combinations].[Derived financial hierarchy attribute value combination].&amp;[100.20707.00475.52150]" c="100.20707.00475.52150"/>
        <s v="[Ledger derived financial attribute value combinations].[Derived financial hierarchy attribute value combination].&amp;[100.20707.00480.52150]" c="100.20707.00480.52150"/>
        <s v="[Ledger derived financial attribute value combinations].[Derived financial hierarchy attribute value combination].&amp;[100.20707.00490.52150]" c="100.20707.00490.52150"/>
        <s v="[Ledger derived financial attribute value combinations].[Derived financial hierarchy attribute value combination].&amp;[100.20708.00240.57550]" c="100.20708.00240.57550"/>
        <s v="[Ledger derived financial attribute value combinations].[Derived financial hierarchy attribute value combination].&amp;[100.20708.00350.57550]" c="100.20708.00350.57550"/>
        <s v="[Ledger derived financial attribute value combinations].[Derived financial hierarchy attribute value combination].&amp;[100.20708.00351.57550]" c="100.20708.00351.57550"/>
        <s v="[Ledger derived financial attribute value combinations].[Derived financial hierarchy attribute value combination].&amp;[100.20708.00360.57550]" c="100.20708.00360.57550"/>
        <s v="[Ledger derived financial attribute value combinations].[Derived financial hierarchy attribute value combination].&amp;[100.20708.00370.57550]" c="100.20708.00370.57550"/>
        <s v="[Ledger derived financial attribute value combinations].[Derived financial hierarchy attribute value combination].&amp;[100.20708.00410.57550]" c="100.20708.00410.57550"/>
        <s v="[Ledger derived financial attribute value combinations].[Derived financial hierarchy attribute value combination].&amp;[100.20708.00421.57550]" c="100.20708.00421.57550"/>
        <s v="[Ledger derived financial attribute value combinations].[Derived financial hierarchy attribute value combination].&amp;[100.20708.00450.57550]" c="100.20708.00450.57550"/>
        <s v="[Ledger derived financial attribute value combinations].[Derived financial hierarchy attribute value combination].&amp;[100.20708.00471.57550]" c="100.20708.00471.57550"/>
        <s v="[Ledger derived financial attribute value combinations].[Derived financial hierarchy attribute value combination].&amp;[100.20708.00472.57550]" c="100.20708.00472.57550"/>
        <s v="[Ledger derived financial attribute value combinations].[Derived financial hierarchy attribute value combination].&amp;[100.20708.00473.57550]" c="100.20708.00473.57550"/>
        <s v="[Ledger derived financial attribute value combinations].[Derived financial hierarchy attribute value combination].&amp;[100.20708.00475.57550]" c="100.20708.00475.57550"/>
        <s v="[Ledger derived financial attribute value combinations].[Derived financial hierarchy attribute value combination].&amp;[100.20708.00480.57550]" c="100.20708.00480.57550"/>
        <s v="[Ledger derived financial attribute value combinations].[Derived financial hierarchy attribute value combination].&amp;[100.20708.00490.57550]" c="100.20708.00490.57550"/>
        <s v="[Ledger derived financial attribute value combinations].[Derived financial hierarchy attribute value combination].&amp;[100.20709.00240.57551]" c="100.20709.00240.57551"/>
        <s v="[Ledger derived financial attribute value combinations].[Derived financial hierarchy attribute value combination].&amp;[100.20709.00310.57551]" c="100.20709.00310.57551"/>
        <s v="[Ledger derived financial attribute value combinations].[Derived financial hierarchy attribute value combination].&amp;[100.20709.00350.57551]" c="100.20709.00350.57551"/>
        <s v="[Ledger derived financial attribute value combinations].[Derived financial hierarchy attribute value combination].&amp;[100.20709.00351.57551]" c="100.20709.00351.57551"/>
        <s v="[Ledger derived financial attribute value combinations].[Derived financial hierarchy attribute value combination].&amp;[100.20709.00360.57551]" c="100.20709.00360.57551"/>
        <s v="[Ledger derived financial attribute value combinations].[Derived financial hierarchy attribute value combination].&amp;[100.20709.00370.57551]" c="100.20709.00370.57551"/>
        <s v="[Ledger derived financial attribute value combinations].[Derived financial hierarchy attribute value combination].&amp;[100.20709.00401.57551]" c="100.20709.00401.57551"/>
        <s v="[Ledger derived financial attribute value combinations].[Derived financial hierarchy attribute value combination].&amp;[100.20709.00410.57551]" c="100.20709.00410.57551"/>
        <s v="[Ledger derived financial attribute value combinations].[Derived financial hierarchy attribute value combination].&amp;[100.20709.00450.57551]" c="100.20709.00450.57551"/>
        <s v="[Ledger derived financial attribute value combinations].[Derived financial hierarchy attribute value combination].&amp;[100.20709.00471.57551]" c="100.20709.00471.57551"/>
        <s v="[Ledger derived financial attribute value combinations].[Derived financial hierarchy attribute value combination].&amp;[100.20709.00472.57551]" c="100.20709.00472.57551"/>
        <s v="[Ledger derived financial attribute value combinations].[Derived financial hierarchy attribute value combination].&amp;[100.20709.00473.57551]" c="100.20709.00473.57551"/>
        <s v="[Ledger derived financial attribute value combinations].[Derived financial hierarchy attribute value combination].&amp;[100.20709.00475.57551]" c="100.20709.00475.57551"/>
        <s v="[Ledger derived financial attribute value combinations].[Derived financial hierarchy attribute value combination].&amp;[100.20709.00480.57550]" c="100.20709.00480.57550"/>
        <s v="[Ledger derived financial attribute value combinations].[Derived financial hierarchy attribute value combination].&amp;[100.20709.00480.57551]" c="100.20709.00480.57551"/>
        <s v="[Ledger derived financial attribute value combinations].[Derived financial hierarchy attribute value combination].&amp;[100.20709.00490.57550]" c="100.20709.00490.57550"/>
        <s v="[Ledger derived financial attribute value combinations].[Derived financial hierarchy attribute value combination].&amp;[100.20709.00490.57551]" c="100.20709.00490.57551"/>
        <s v="[Ledger derived financial attribute value combinations].[Derived financial hierarchy attribute value combination].&amp;[100.20710.00350.57552]" c="100.20710.00350.57552"/>
        <s v="[Ledger derived financial attribute value combinations].[Derived financial hierarchy attribute value combination].&amp;[100.20710.00360.57552]" c="100.20710.00360.57552"/>
        <s v="[Ledger derived financial attribute value combinations].[Derived financial hierarchy attribute value combination].&amp;[100.20710.00370.57552]" c="100.20710.00370.57552"/>
        <s v="[Ledger derived financial attribute value combinations].[Derived financial hierarchy attribute value combination].&amp;[100.20710.00410.57552]" c="100.20710.00410.57552"/>
        <s v="[Ledger derived financial attribute value combinations].[Derived financial hierarchy attribute value combination].&amp;[100.20710.00421.57552]" c="100.20710.00421.57552"/>
        <s v="[Ledger derived financial attribute value combinations].[Derived financial hierarchy attribute value combination].&amp;[100.20710.00471.57552]" c="100.20710.00471.57552"/>
        <s v="[Ledger derived financial attribute value combinations].[Derived financial hierarchy attribute value combination].&amp;[100.20710.00472.57552]" c="100.20710.00472.57552"/>
        <s v="[Ledger derived financial attribute value combinations].[Derived financial hierarchy attribute value combination].&amp;[100.20710.00473.57552]" c="100.20710.00473.57552"/>
        <s v="[Ledger derived financial attribute value combinations].[Derived financial hierarchy attribute value combination].&amp;[100.20710.00475.57552]" c="100.20710.00475.57552"/>
        <s v="[Ledger derived financial attribute value combinations].[Derived financial hierarchy attribute value combination].&amp;[100.20710.00480.57551]" c="100.20710.00480.57551"/>
        <s v="[Ledger derived financial attribute value combinations].[Derived financial hierarchy attribute value combination].&amp;[100.20710.00480.57552]" c="100.20710.00480.57552"/>
        <s v="[Ledger derived financial attribute value combinations].[Derived financial hierarchy attribute value combination].&amp;[100.20710.00490.57552]" c="100.20710.00490.57552"/>
        <s v="[Ledger derived financial attribute value combinations].[Derived financial hierarchy attribute value combination].&amp;[100.20711.00350.52250]" c="100.20711.00350.52250"/>
        <s v="[Ledger derived financial attribute value combinations].[Derived financial hierarchy attribute value combination].&amp;[100.20711.00360.52250]" c="100.20711.00360.52250"/>
        <s v="[Ledger derived financial attribute value combinations].[Derived financial hierarchy attribute value combination].&amp;[100.20711.00370.52250]" c="100.20711.00370.52250"/>
        <s v="[Ledger derived financial attribute value combinations].[Derived financial hierarchy attribute value combination].&amp;[100.20711.00410.52250]" c="100.20711.00410.52250"/>
        <s v="[Ledger derived financial attribute value combinations].[Derived financial hierarchy attribute value combination].&amp;[100.20711.00450.52250]" c="100.20711.00450.52250"/>
        <s v="[Ledger derived financial attribute value combinations].[Derived financial hierarchy attribute value combination].&amp;[100.20711.00471.52250]" c="100.20711.00471.52250"/>
        <s v="[Ledger derived financial attribute value combinations].[Derived financial hierarchy attribute value combination].&amp;[100.20711.00472.52250]" c="100.20711.00472.52250"/>
        <s v="[Ledger derived financial attribute value combinations].[Derived financial hierarchy attribute value combination].&amp;[100.20711.00473.52250]" c="100.20711.00473.52250"/>
        <s v="[Ledger derived financial attribute value combinations].[Derived financial hierarchy attribute value combination].&amp;[100.20711.00475.52250]" c="100.20711.00475.52250"/>
        <s v="[Ledger derived financial attribute value combinations].[Derived financial hierarchy attribute value combination].&amp;[100.20711.00480.52250]" c="100.20711.00480.52250"/>
        <s v="[Ledger derived financial attribute value combinations].[Derived financial hierarchy attribute value combination].&amp;[100.20711.00490.52250]" c="100.20711.00490.52250"/>
        <s v="[Ledger derived financial attribute value combinations].[Derived financial hierarchy attribute value combination].&amp;[100.20711.00530.52250]" c="100.20711.00530.52250"/>
        <s v="[Ledger derived financial attribute value combinations].[Derived financial hierarchy attribute value combination].&amp;[100.20712.00350.52250]" c="100.20712.00350.52250"/>
        <s v="[Ledger derived financial attribute value combinations].[Derived financial hierarchy attribute value combination].&amp;[100.20712.00360.52250]" c="100.20712.00360.52250"/>
        <s v="[Ledger derived financial attribute value combinations].[Derived financial hierarchy attribute value combination].&amp;[100.20712.00370.52250]" c="100.20712.00370.52250"/>
        <s v="[Ledger derived financial attribute value combinations].[Derived financial hierarchy attribute value combination].&amp;[100.20712.00410.52250]" c="100.20712.00410.52250"/>
        <s v="[Ledger derived financial attribute value combinations].[Derived financial hierarchy attribute value combination].&amp;[100.20712.00471.52250]" c="100.20712.00471.52250"/>
        <s v="[Ledger derived financial attribute value combinations].[Derived financial hierarchy attribute value combination].&amp;[100.20712.00472.52250]" c="100.20712.00472.52250"/>
        <s v="[Ledger derived financial attribute value combinations].[Derived financial hierarchy attribute value combination].&amp;[100.20712.00473.52250]" c="100.20712.00473.52250"/>
        <s v="[Ledger derived financial attribute value combinations].[Derived financial hierarchy attribute value combination].&amp;[100.20712.00474.52250]" c="100.20712.00474.52250"/>
        <s v="[Ledger derived financial attribute value combinations].[Derived financial hierarchy attribute value combination].&amp;[100.20712.00480.52250]" c="100.20712.00480.52250"/>
        <s v="[Ledger derived financial attribute value combinations].[Derived financial hierarchy attribute value combination].&amp;[100.20712.00490.52250]" c="100.20712.00490.52250"/>
        <s v="[Ledger derived financial attribute value combinations].[Derived financial hierarchy attribute value combination].&amp;[100.20712.00530.52250]" c="100.20712.00530.52250"/>
        <s v="[Ledger derived financial attribute value combinations].[Derived financial hierarchy attribute value combination].&amp;[100.20713.00350.52250]" c="100.20713.00350.52250"/>
        <s v="[Ledger derived financial attribute value combinations].[Derived financial hierarchy attribute value combination].&amp;[100.20713.00360.52250]" c="100.20713.00360.52250"/>
        <s v="[Ledger derived financial attribute value combinations].[Derived financial hierarchy attribute value combination].&amp;[100.20713.00370.52250]" c="100.20713.00370.52250"/>
        <s v="[Ledger derived financial attribute value combinations].[Derived financial hierarchy attribute value combination].&amp;[100.20713.00410.52250]" c="100.20713.00410.52250"/>
        <s v="[Ledger derived financial attribute value combinations].[Derived financial hierarchy attribute value combination].&amp;[100.20713.00471.52250]" c="100.20713.00471.52250"/>
        <s v="[Ledger derived financial attribute value combinations].[Derived financial hierarchy attribute value combination].&amp;[100.20713.00472.52250]" c="100.20713.00472.52250"/>
        <s v="[Ledger derived financial attribute value combinations].[Derived financial hierarchy attribute value combination].&amp;[100.20713.00473.52250]" c="100.20713.00473.52250"/>
        <s v="[Ledger derived financial attribute value combinations].[Derived financial hierarchy attribute value combination].&amp;[100.20713.00480.52250]" c="100.20713.00480.52250"/>
        <s v="[Ledger derived financial attribute value combinations].[Derived financial hierarchy attribute value combination].&amp;[100.20713.00490.52250]" c="100.20713.00490.52250"/>
        <s v="[Ledger derived financial attribute value combinations].[Derived financial hierarchy attribute value combination].&amp;[100.20713.00530.52250]" c="100.20713.00530.52250"/>
        <s v="[Ledger derived financial attribute value combinations].[Derived financial hierarchy attribute value combination].&amp;[100.20714.00350.52250]" c="100.20714.00350.52250"/>
        <s v="[Ledger derived financial attribute value combinations].[Derived financial hierarchy attribute value combination].&amp;[100.20714.00360.52250]" c="100.20714.00360.52250"/>
        <s v="[Ledger derived financial attribute value combinations].[Derived financial hierarchy attribute value combination].&amp;[100.20714.00370.52250]" c="100.20714.00370.52250"/>
        <s v="[Ledger derived financial attribute value combinations].[Derived financial hierarchy attribute value combination].&amp;[100.20714.00410.52250]" c="100.20714.00410.52250"/>
        <s v="[Ledger derived financial attribute value combinations].[Derived financial hierarchy attribute value combination].&amp;[100.20714.00471.52250]" c="100.20714.00471.52250"/>
        <s v="[Ledger derived financial attribute value combinations].[Derived financial hierarchy attribute value combination].&amp;[100.20714.00472.52250]" c="100.20714.00472.52250"/>
        <s v="[Ledger derived financial attribute value combinations].[Derived financial hierarchy attribute value combination].&amp;[100.20714.00473.52250]" c="100.20714.00473.52250"/>
        <s v="[Ledger derived financial attribute value combinations].[Derived financial hierarchy attribute value combination].&amp;[100.20714.00474.52250]" c="100.20714.00474.52250"/>
        <s v="[Ledger derived financial attribute value combinations].[Derived financial hierarchy attribute value combination].&amp;[100.20714.00480.52250]" c="100.20714.00480.52250"/>
        <s v="[Ledger derived financial attribute value combinations].[Derived financial hierarchy attribute value combination].&amp;[100.20714.00490.52250]" c="100.20714.00490.52250"/>
        <s v="[Ledger derived financial attribute value combinations].[Derived financial hierarchy attribute value combination].&amp;[100.20714.00530.52250]" c="100.20714.00530.52250"/>
        <s v="[Ledger derived financial attribute value combinations].[Derived financial hierarchy attribute value combination].&amp;[100.20716.00240.52250]" c="100.20716.00240.52250"/>
        <s v="[Ledger derived financial attribute value combinations].[Derived financial hierarchy attribute value combination].&amp;[100.20716.00350.52250]" c="100.20716.00350.52250"/>
        <s v="[Ledger derived financial attribute value combinations].[Derived financial hierarchy attribute value combination].&amp;[100.20716.00360.52250]" c="100.20716.00360.52250"/>
        <s v="[Ledger derived financial attribute value combinations].[Derived financial hierarchy attribute value combination].&amp;[100.20716.00370.52250]" c="100.20716.00370.52250"/>
        <s v="[Ledger derived financial attribute value combinations].[Derived financial hierarchy attribute value combination].&amp;[100.20716.00410.52250]" c="100.20716.00410.52250"/>
        <s v="[Ledger derived financial attribute value combinations].[Derived financial hierarchy attribute value combination].&amp;[100.20716.00471.52250]" c="100.20716.00471.52250"/>
        <s v="[Ledger derived financial attribute value combinations].[Derived financial hierarchy attribute value combination].&amp;[100.20716.00472.52250]" c="100.20716.00472.52250"/>
        <s v="[Ledger derived financial attribute value combinations].[Derived financial hierarchy attribute value combination].&amp;[100.20716.00473.52250]" c="100.20716.00473.52250"/>
        <s v="[Ledger derived financial attribute value combinations].[Derived financial hierarchy attribute value combination].&amp;[100.20716.00475.52250]" c="100.20716.00475.52250"/>
        <s v="[Ledger derived financial attribute value combinations].[Derived financial hierarchy attribute value combination].&amp;[100.20716.00480.52250]" c="100.20716.00480.52250"/>
        <s v="[Ledger derived financial attribute value combinations].[Derived financial hierarchy attribute value combination].&amp;[100.20716.00481.52250]" c="100.20716.00481.52250"/>
        <s v="[Ledger derived financial attribute value combinations].[Derived financial hierarchy attribute value combination].&amp;[100.20716.00490.52250]" c="100.20716.00490.52250"/>
        <s v="[Ledger derived financial attribute value combinations].[Derived financial hierarchy attribute value combination].&amp;[100.20716.00530.52250]" c="100.20716.00530.52250"/>
        <s v="[Ledger derived financial attribute value combinations].[Derived financial hierarchy attribute value combination].&amp;[100.20717.00350.52250]" c="100.20717.00350.52250"/>
        <s v="[Ledger derived financial attribute value combinations].[Derived financial hierarchy attribute value combination].&amp;[100.20717.00360.52250]" c="100.20717.00360.52250"/>
        <s v="[Ledger derived financial attribute value combinations].[Derived financial hierarchy attribute value combination].&amp;[100.20717.00370.52250]" c="100.20717.00370.52250"/>
        <s v="[Ledger derived financial attribute value combinations].[Derived financial hierarchy attribute value combination].&amp;[100.20717.00410.52250]" c="100.20717.00410.52250"/>
        <s v="[Ledger derived financial attribute value combinations].[Derived financial hierarchy attribute value combination].&amp;[100.20717.00471.52250]" c="100.20717.00471.52250"/>
        <s v="[Ledger derived financial attribute value combinations].[Derived financial hierarchy attribute value combination].&amp;[100.20717.00472.52250]" c="100.20717.00472.52250"/>
        <s v="[Ledger derived financial attribute value combinations].[Derived financial hierarchy attribute value combination].&amp;[100.20717.00473.52250]" c="100.20717.00473.52250"/>
        <s v="[Ledger derived financial attribute value combinations].[Derived financial hierarchy attribute value combination].&amp;[100.20717.00474.52250]" c="100.20717.00474.52250"/>
        <s v="[Ledger derived financial attribute value combinations].[Derived financial hierarchy attribute value combination].&amp;[100.20717.00475.52250]" c="100.20717.00475.52250"/>
        <s v="[Ledger derived financial attribute value combinations].[Derived financial hierarchy attribute value combination].&amp;[100.20717.00480.52250]" c="100.20717.00480.52250"/>
        <s v="[Ledger derived financial attribute value combinations].[Derived financial hierarchy attribute value combination].&amp;[100.20717.00490.52250]" c="100.20717.00490.52250"/>
        <s v="[Ledger derived financial attribute value combinations].[Derived financial hierarchy attribute value combination].&amp;[100.20717.00510.52250]" c="100.20717.00510.52250"/>
        <s v="[Ledger derived financial attribute value combinations].[Derived financial hierarchy attribute value combination].&amp;[100.20718.00350.52250]" c="100.20718.00350.52250"/>
        <s v="[Ledger derived financial attribute value combinations].[Derived financial hierarchy attribute value combination].&amp;[100.20718.00360.52250]" c="100.20718.00360.52250"/>
        <s v="[Ledger derived financial attribute value combinations].[Derived financial hierarchy attribute value combination].&amp;[100.20718.00370.52250]" c="100.20718.00370.52250"/>
        <s v="[Ledger derived financial attribute value combinations].[Derived financial hierarchy attribute value combination].&amp;[100.20718.00410.52250]" c="100.20718.00410.52250"/>
        <s v="[Ledger derived financial attribute value combinations].[Derived financial hierarchy attribute value combination].&amp;[100.20718.00471.52250]" c="100.20718.00471.52250"/>
        <s v="[Ledger derived financial attribute value combinations].[Derived financial hierarchy attribute value combination].&amp;[100.20718.00472.52250]" c="100.20718.00472.52250"/>
        <s v="[Ledger derived financial attribute value combinations].[Derived financial hierarchy attribute value combination].&amp;[100.20718.00473.52250]" c="100.20718.00473.52250"/>
        <s v="[Ledger derived financial attribute value combinations].[Derived financial hierarchy attribute value combination].&amp;[100.20718.00474.52250]" c="100.20718.00474.52250"/>
        <s v="[Ledger derived financial attribute value combinations].[Derived financial hierarchy attribute value combination].&amp;[100.20718.00480.52250]" c="100.20718.00480.52250"/>
        <s v="[Ledger derived financial attribute value combinations].[Derived financial hierarchy attribute value combination].&amp;[100.20718.00490.52250]" c="100.20718.00490.52250"/>
        <s v="[Ledger derived financial attribute value combinations].[Derived financial hierarchy attribute value combination].&amp;[100.20718.00510.52250]" c="100.20718.00510.52250"/>
        <s v="[Ledger derived financial attribute value combinations].[Derived financial hierarchy attribute value combination].&amp;[100.20718.00530.52250]" c="100.20718.00530.52250"/>
        <s v="[Ledger derived financial attribute value combinations].[Derived financial hierarchy attribute value combination].&amp;[100.20719.00009.57595]" c="100.20719.00009.57595"/>
        <s v="[Ledger derived financial attribute value combinations].[Derived financial hierarchy attribute value combination].&amp;[100.20719.00350.57595]" c="100.20719.00350.57595"/>
        <s v="[Ledger derived financial attribute value combinations].[Derived financial hierarchy attribute value combination].&amp;[100.20719.00360.57595]" c="100.20719.00360.57595"/>
        <s v="[Ledger derived financial attribute value combinations].[Derived financial hierarchy attribute value combination].&amp;[100.20719.00370.57595]" c="100.20719.00370.57595"/>
        <s v="[Ledger derived financial attribute value combinations].[Derived financial hierarchy attribute value combination].&amp;[100.20719.00410.57595]" c="100.20719.00410.57595"/>
        <s v="[Ledger derived financial attribute value combinations].[Derived financial hierarchy attribute value combination].&amp;[100.20719.00421.57595]" c="100.20719.00421.57595"/>
        <s v="[Ledger derived financial attribute value combinations].[Derived financial hierarchy attribute value combination].&amp;[100.20719.00471.57595]" c="100.20719.00471.57595"/>
        <s v="[Ledger derived financial attribute value combinations].[Derived financial hierarchy attribute value combination].&amp;[100.20719.00472.57595]" c="100.20719.00472.57595"/>
        <s v="[Ledger derived financial attribute value combinations].[Derived financial hierarchy attribute value combination].&amp;[100.20719.00473.57595]" c="100.20719.00473.57595"/>
        <s v="[Ledger derived financial attribute value combinations].[Derived financial hierarchy attribute value combination].&amp;[100.20719.00475.57595]" c="100.20719.00475.57595"/>
        <s v="[Ledger derived financial attribute value combinations].[Derived financial hierarchy attribute value combination].&amp;[100.20719.00480.57595]" c="100.20719.00480.57595"/>
        <s v="[Ledger derived financial attribute value combinations].[Derived financial hierarchy attribute value combination].&amp;[100.20719.00490.57595]" c="100.20719.00490.57595"/>
        <s v="[Ledger derived financial attribute value combinations].[Derived financial hierarchy attribute value combination].&amp;[100.20720.00350.57621]" c="100.20720.00350.57621"/>
        <s v="[Ledger derived financial attribute value combinations].[Derived financial hierarchy attribute value combination].&amp;[100.20720.00351.57621]" c="100.20720.00351.57621"/>
        <s v="[Ledger derived financial attribute value combinations].[Derived financial hierarchy attribute value combination].&amp;[100.20720.00360.51831]" c="100.20720.00360.51831"/>
        <s v="[Ledger derived financial attribute value combinations].[Derived financial hierarchy attribute value combination].&amp;[100.20720.00360.52150]" c="100.20720.00360.52150"/>
        <s v="[Ledger derived financial attribute value combinations].[Derived financial hierarchy attribute value combination].&amp;[100.20720.00360.57621]" c="100.20720.00360.57621"/>
        <s v="[Ledger derived financial attribute value combinations].[Derived financial hierarchy attribute value combination].&amp;[100.20720.00370.57621]" c="100.20720.00370.57621"/>
        <s v="[Ledger derived financial attribute value combinations].[Derived financial hierarchy attribute value combination].&amp;[100.20720.00410.57621]" c="100.20720.00410.57621"/>
        <s v="[Ledger derived financial attribute value combinations].[Derived financial hierarchy attribute value combination].&amp;[100.20720.00471.57621]" c="100.20720.00471.57621"/>
        <s v="[Ledger derived financial attribute value combinations].[Derived financial hierarchy attribute value combination].&amp;[100.20720.00472.57621]" c="100.20720.00472.57621"/>
        <s v="[Ledger derived financial attribute value combinations].[Derived financial hierarchy attribute value combination].&amp;[100.20720.00473.57621]" c="100.20720.00473.57621"/>
        <s v="[Ledger derived financial attribute value combinations].[Derived financial hierarchy attribute value combination].&amp;[100.20720.00474.57621]" c="100.20720.00474.57621"/>
        <s v="[Ledger derived financial attribute value combinations].[Derived financial hierarchy attribute value combination].&amp;[100.20720.00475.57621]" c="100.20720.00475.57621"/>
        <s v="[Ledger derived financial attribute value combinations].[Derived financial hierarchy attribute value combination].&amp;[100.20720.00480.57621]" c="100.20720.00480.57621"/>
        <s v="[Ledger derived financial attribute value combinations].[Derived financial hierarchy attribute value combination].&amp;[100.20720.00490.57621]" c="100.20720.00490.57621"/>
        <s v="[Ledger derived financial attribute value combinations].[Derived financial hierarchy attribute value combination].&amp;[100.21102.00310.53831]" c="100.21102.00310.53831"/>
        <s v="[Ledger derived financial attribute value combinations].[Derived financial hierarchy attribute value combination].&amp;[100.21102.00490.53831]" c="100.21102.00490.53831"/>
        <s v="[Ledger derived financial attribute value combinations].[Derived financial hierarchy attribute value combination].&amp;[100.21102.00490.53838]" c="100.21102.00490.53838"/>
        <s v="[Ledger derived financial attribute value combinations].[Derived financial hierarchy attribute value combination].&amp;[100.21203.00350.53481]" c="100.21203.00350.53481"/>
        <s v="[Ledger derived financial attribute value combinations].[Derived financial hierarchy attribute value combination].&amp;[100.21203.00410.53481]" c="100.21203.00410.53481"/>
        <s v="[Ledger derived financial attribute value combinations].[Derived financial hierarchy attribute value combination].&amp;[100.21203.00430.53481]" c="100.21203.00430.53481"/>
        <s v="[Ledger derived financial attribute value combinations].[Derived financial hierarchy attribute value combination].&amp;[100.21203.00490.53481]" c="100.21203.00490.53481"/>
        <s v="[Ledger derived financial attribute value combinations].[Derived financial hierarchy attribute value combination].&amp;[100.21204.00490.53581]" c="100.21204.00490.53581"/>
        <s v="[Ledger derived financial attribute value combinations].[Derived financial hierarchy attribute value combination].&amp;[100.23103.00410.53190]" c="100.23103.00410.53190"/>
        <s v="[Ledger derived financial attribute value combinations].[Derived financial hierarchy attribute value combination].&amp;[100.24100.00491.53210]" c="100.24100.00491.53210"/>
        <s v="[Ledger derived financial attribute value combinations].[Derived financial hierarchy attribute value combination].&amp;[100.29000.32240..]" c="100.29000.32240.."/>
        <s v="[Ledger derived financial attribute value combinations].[Derived financial hierarchy attribute value combination].&amp;[100.29000.32240..1027]" c="100.29000.32240..1027"/>
        <s v="[Ledger derived financial attribute value combinations].[Derived financial hierarchy attribute value combination].&amp;[100.29000.32240..2027]" c="100.29000.32240..2027"/>
        <s v="[Ledger derived financial attribute value combinations].[Derived financial hierarchy attribute value combination].&amp;[100.29000.32240..7965]" c="100.29000.32240..7965"/>
        <s v="[Ledger derived financial attribute value combinations].[Derived financial hierarchy attribute value combination].&amp;[100.29000.32241..1028]" c="100.29000.32241..1028"/>
        <s v="[Ledger derived financial attribute value combinations].[Derived financial hierarchy attribute value combination].&amp;[100.29000.32241..2028]" c="100.29000.32241..2028"/>
        <s v="[Ledger derived financial attribute value combinations].[Derived financial hierarchy attribute value combination].&amp;[100.29000.32292..]" c="100.29000.32292.."/>
        <s v="[Ledger derived financial attribute value combinations].[Derived financial hierarchy attribute value combination].&amp;[100.29000.32292..1029]" c="100.29000.32292..1029"/>
        <s v="[Ledger derived financial attribute value combinations].[Derived financial hierarchy attribute value combination].&amp;[100.29000.32292..2029]" c="100.29000.32292..2029"/>
        <s v="[Ledger derived financial attribute value combinations].[Derived financial hierarchy attribute value combination].&amp;[100.29000.33300.97036.]" c="100.29000.33300.97036."/>
        <s v="[Ledger derived financial attribute value combinations].[Derived financial hierarchy attribute value combination].&amp;[100.29000.34243..]" c="100.29000.34243.."/>
        <s v="[Ledger derived financial attribute value combinations].[Derived financial hierarchy attribute value combination].&amp;[100.29000.34243..2001]" c="100.29000.34243..2001"/>
        <s v="[Ledger derived financial attribute value combinations].[Derived financial hierarchy attribute value combination].&amp;[100.29000.34325..2033]" c="100.29000.34325..2033"/>
        <s v="[Ledger derived financial attribute value combinations].[Derived financial hierarchy attribute value combination].&amp;[100.29000.34490..]" c="100.29000.34490.."/>
        <s v="[Ledger derived financial attribute value combinations].[Derived financial hierarchy attribute value combination].&amp;[100.29000.34490..7272]" c="100.29000.34490..7272"/>
        <s v="[Ledger derived financial attribute value combinations].[Derived financial hierarchy attribute value combination].&amp;[100.29000.34583..7965]" c="100.29000.34583..7965"/>
        <s v="[Ledger derived financial attribute value combinations].[Derived financial hierarchy attribute value combination].&amp;[100.29000.34942..]" c="100.29000.34942.."/>
        <s v="[Ledger derived financial attribute value combinations].[Derived financial hierarchy attribute value combination].&amp;[100.29000.36990..]" c="100.29000.36990.."/>
        <s v="[Ledger derived financial attribute value combinations].[Derived financial hierarchy attribute value combination].&amp;[100.29100.32240..2027]" c="100.29100.32240..2027"/>
        <s v="[Ledger derived financial attribute value combinations].[Derived financial hierarchy attribute value combination].&amp;[100.29100.34325..2180]" c="100.29100.34325..2180"/>
        <s v="[Ledger derived financial attribute value combinations].[Derived financial hierarchy attribute value combination].&amp;[100.30100.00009.51610]" c="100.30100.00009.51610"/>
        <s v="[Ledger derived financial attribute value combinations].[Derived financial hierarchy attribute value combination].&amp;[100.30100.00110.51610]" c="100.30100.00110.51610"/>
        <s v="[Ledger derived financial attribute value combinations].[Derived financial hierarchy attribute value combination].&amp;[100.30100.00117.51610]" c="100.30100.00117.51610"/>
        <s v="[Ledger derived financial attribute value combinations].[Derived financial hierarchy attribute value combination].&amp;[100.30100.00120.51610]" c="100.30100.00120.51610"/>
        <s v="[Ledger derived financial attribute value combinations].[Derived financial hierarchy attribute value combination].&amp;[100.30100.00130.51610]" c="100.30100.00130.51610"/>
        <s v="[Ledger derived financial attribute value combinations].[Derived financial hierarchy attribute value combination].&amp;[100.30100.00154.51610]" c="100.30100.00154.51610"/>
        <s v="[Ledger derived financial attribute value combinations].[Derived financial hierarchy attribute value combination].&amp;[100.30100.00220.51610]" c="100.30100.00220.51610"/>
        <s v="[Ledger derived financial attribute value combinations].[Derived financial hierarchy attribute value combination].&amp;[100.30100.00230.51610]" c="100.30100.00230.51610"/>
        <s v="[Ledger derived financial attribute value combinations].[Derived financial hierarchy attribute value combination].&amp;[100.30100.00233.51610]" c="100.30100.00233.51610"/>
        <s v="[Ledger derived financial attribute value combinations].[Derived financial hierarchy attribute value combination].&amp;[100.30100.00235.51610]" c="100.30100.00235.51610"/>
        <s v="[Ledger derived financial attribute value combinations].[Derived financial hierarchy attribute value combination].&amp;[100.30100.00250.51610]" c="100.30100.00250.51610"/>
        <s v="[Ledger derived financial attribute value combinations].[Derived financial hierarchy attribute value combination].&amp;[100.30100.00310.51610]" c="100.30100.00310.51610"/>
        <s v="[Ledger derived financial attribute value combinations].[Derived financial hierarchy attribute value combination].&amp;[100.30100.00350.51610]" c="100.30100.00350.51610"/>
        <s v="[Ledger derived financial attribute value combinations].[Derived financial hierarchy attribute value combination].&amp;[100.30100.00355.51610]" c="100.30100.00355.51610"/>
        <s v="[Ledger derived financial attribute value combinations].[Derived financial hierarchy attribute value combination].&amp;[100.30100.00370.51610]" c="100.30100.00370.51610"/>
        <s v="[Ledger derived financial attribute value combinations].[Derived financial hierarchy attribute value combination].&amp;[100.30100.00370.51611]" c="100.30100.00370.51611"/>
        <s v="[Ledger derived financial attribute value combinations].[Derived financial hierarchy attribute value combination].&amp;[100.30100.00410.51610]" c="100.30100.00410.51610"/>
        <s v="[Ledger derived financial attribute value combinations].[Derived financial hierarchy attribute value combination].&amp;[100.30100.00412.51610]" c="100.30100.00412.51610"/>
        <s v="[Ledger derived financial attribute value combinations].[Derived financial hierarchy attribute value combination].&amp;[100.30100.00420.51610]" c="100.30100.00420.51610"/>
        <s v="[Ledger derived financial attribute value combinations].[Derived financial hierarchy attribute value combination].&amp;[100.30100.00421.51610]" c="100.30100.00421.51610"/>
        <s v="[Ledger derived financial attribute value combinations].[Derived financial hierarchy attribute value combination].&amp;[100.30100.00430.51610]" c="100.30100.00430.51610"/>
        <s v="[Ledger derived financial attribute value combinations].[Derived financial hierarchy attribute value combination].&amp;[100.30100.00480.51610]" c="100.30100.00480.51610"/>
        <s v="[Ledger derived financial attribute value combinations].[Derived financial hierarchy attribute value combination].&amp;[100.30100.00490.51610]" c="100.30100.00490.51610"/>
        <s v="[Ledger derived financial attribute value combinations].[Derived financial hierarchy attribute value combination].&amp;[100.30100.00491.51610]" c="100.30100.00491.51610"/>
        <s v="[Ledger derived financial attribute value combinations].[Derived financial hierarchy attribute value combination].&amp;[100.30100.00961.51610]" c="100.30100.00961.51610"/>
        <s v="[Ledger derived financial attribute value combinations].[Derived financial hierarchy attribute value combination].&amp;[100.30100.00965.51610]" c="100.30100.00965.51610"/>
        <s v="[Ledger derived financial attribute value combinations].[Derived financial hierarchy attribute value combination].&amp;[100.30100.00980.51610]" c="100.30100.00980.51610"/>
        <s v="[Ledger derived financial attribute value combinations].[Derived financial hierarchy attribute value combination].&amp;[100.30100.00981.51610]" c="100.30100.00981.51610"/>
        <s v="[Ledger derived financial attribute value combinations].[Derived financial hierarchy attribute value combination].&amp;[100.30201.00440.51610]" c="100.30201.00440.51610"/>
        <s v="[Ledger derived financial attribute value combinations].[Derived financial hierarchy attribute value combination].&amp;[100.30201.00440.51620]" c="100.30201.00440.51620"/>
        <s v="[Ledger derived financial attribute value combinations].[Derived financial hierarchy attribute value combination].&amp;[100.30202.00410.51640]" c="100.30202.00410.51640"/>
        <s v="[Ledger derived financial attribute value combinations].[Derived financial hierarchy attribute value combination].&amp;[100.30202.00490.51622]" c="100.30202.00490.51622"/>
        <s v="[Ledger derived financial attribute value combinations].[Derived financial hierarchy attribute value combination].&amp;[100.30203.00412.51620]" c="100.30203.00412.51620"/>
        <s v="[Ledger derived financial attribute value combinations].[Derived financial hierarchy attribute value combination].&amp;[100.30203.00430.51610]" c="100.30203.00430.51610"/>
        <s v="[Ledger derived financial attribute value combinations].[Derived financial hierarchy attribute value combination].&amp;[100.30203.00430.51620]" c="100.30203.00430.51620"/>
        <s v="[Ledger derived financial attribute value combinations].[Derived financial hierarchy attribute value combination].&amp;[100.30203.00490.51620]" c="100.30203.00490.51620"/>
        <s v="[Ledger derived financial attribute value combinations].[Derived financial hierarchy attribute value combination].&amp;[100.30203.00490.51622]" c="100.30203.00490.51622"/>
        <s v="[Ledger derived financial attribute value combinations].[Derived financial hierarchy attribute value combination].&amp;[100.30203.00491.51620]" c="100.30203.00491.51620"/>
        <s v="[Ledger derived financial attribute value combinations].[Derived financial hierarchy attribute value combination].&amp;[100.30204.00009.51620]" c="100.30204.00009.51620"/>
        <s v="[Ledger derived financial attribute value combinations].[Derived financial hierarchy attribute value combination].&amp;[100.30204.00360.51620]" c="100.30204.00360.51620"/>
        <s v="[Ledger derived financial attribute value combinations].[Derived financial hierarchy attribute value combination].&amp;[100.30204.00490.51620]" c="100.30204.00490.51620"/>
        <s v="[Ledger derived financial attribute value combinations].[Derived financial hierarchy attribute value combination].&amp;[100.30205.00154.51620]" c="100.30205.00154.51620"/>
        <s v="[Ledger derived financial attribute value combinations].[Derived financial hierarchy attribute value combination].&amp;[100.30205.00235.51620]" c="100.30205.00235.51620"/>
        <s v="[Ledger derived financial attribute value combinations].[Derived financial hierarchy attribute value combination].&amp;[100.30205.00250.51620]" c="100.30205.00250.51620"/>
        <s v="[Ledger derived financial attribute value combinations].[Derived financial hierarchy attribute value combination].&amp;[100.30205.00360.51610]" c="100.30205.00360.51610"/>
        <s v="[Ledger derived financial attribute value combinations].[Derived financial hierarchy attribute value combination].&amp;[100.30205.00360.51620]" c="100.30205.00360.51620"/>
        <s v="[Ledger derived financial attribute value combinations].[Derived financial hierarchy attribute value combination].&amp;[100.30205.00412.51620]" c="100.30205.00412.51620"/>
        <s v="[Ledger derived financial attribute value combinations].[Derived financial hierarchy attribute value combination].&amp;[100.30205.00420.51620]" c="100.30205.00420.51620"/>
        <s v="[Ledger derived financial attribute value combinations].[Derived financial hierarchy attribute value combination].&amp;[100.30205.00430.51620]" c="100.30205.00430.51620"/>
        <s v="[Ledger derived financial attribute value combinations].[Derived financial hierarchy attribute value combination].&amp;[100.30205.00490.51620]" c="100.30205.00490.51620"/>
        <s v="[Ledger derived financial attribute value combinations].[Derived financial hierarchy attribute value combination].&amp;[100.30205.00491.51620]" c="100.30205.00491.51620"/>
        <s v="[Ledger derived financial attribute value combinations].[Derived financial hierarchy attribute value combination].&amp;[100.30205.00961.51620]" c="100.30205.00961.51620"/>
        <s v="[Ledger derived financial attribute value combinations].[Derived financial hierarchy attribute value combination].&amp;[100.30205.00965.51620]" c="100.30205.00965.51620"/>
        <s v="[Ledger derived financial attribute value combinations].[Derived financial hierarchy attribute value combination].&amp;[100.30301.00110.51640]" c="100.30301.00110.51640"/>
        <s v="[Ledger derived financial attribute value combinations].[Derived financial hierarchy attribute value combination].&amp;[100.30301.00151.51640]" c="100.30301.00151.51640"/>
        <s v="[Ledger derived financial attribute value combinations].[Derived financial hierarchy attribute value combination].&amp;[100.30301.00220.51640]" c="100.30301.00220.51640"/>
        <s v="[Ledger derived financial attribute value combinations].[Derived financial hierarchy attribute value combination].&amp;[100.30301.00230.51640]" c="100.30301.00230.51640"/>
        <s v="[Ledger derived financial attribute value combinations].[Derived financial hierarchy attribute value combination].&amp;[100.30301.00231.51640]" c="100.30301.00231.51640"/>
        <s v="[Ledger derived financial attribute value combinations].[Derived financial hierarchy attribute value combination].&amp;[100.30301.00235.51640]" c="100.30301.00235.51640"/>
        <s v="[Ledger derived financial attribute value combinations].[Derived financial hierarchy attribute value combination].&amp;[100.30301.00250.51640]" c="100.30301.00250.51640"/>
        <s v="[Ledger derived financial attribute value combinations].[Derived financial hierarchy attribute value combination].&amp;[100.30301.00410.51731]" c="100.30301.00410.51731"/>
        <s v="[Ledger derived financial attribute value combinations].[Derived financial hierarchy attribute value combination].&amp;[100.30301.00961.51640]" c="100.30301.00961.51640"/>
        <s v="[Ledger derived financial attribute value combinations].[Derived financial hierarchy attribute value combination].&amp;[100.30301.00965.51640]" c="100.30301.00965.51640"/>
        <s v="[Ledger derived financial attribute value combinations].[Derived financial hierarchy attribute value combination].&amp;[100.30302.00360.51640]" c="100.30302.00360.51640"/>
        <s v="[Ledger derived financial attribute value combinations].[Derived financial hierarchy attribute value combination].&amp;[100.30302.00410.51640]" c="100.30302.00410.51640"/>
        <s v="[Ledger derived financial attribute value combinations].[Derived financial hierarchy attribute value combination].&amp;[100.30303.00360.51640]" c="100.30303.00360.51640"/>
        <s v="[Ledger derived financial attribute value combinations].[Derived financial hierarchy attribute value combination].&amp;[100.30303.00410.51640]" c="100.30303.00410.51640"/>
        <s v="[Ledger derived financial attribute value combinations].[Derived financial hierarchy attribute value combination].&amp;[100.40100.00009.51410]" c="100.40100.00009.51410"/>
        <s v="[Ledger derived financial attribute value combinations].[Derived financial hierarchy attribute value combination].&amp;[100.40100.00110.51410]" c="100.40100.00110.51410"/>
        <s v="[Ledger derived financial attribute value combinations].[Derived financial hierarchy attribute value combination].&amp;[100.40100.00117.51410]" c="100.40100.00117.51410"/>
        <s v="[Ledger derived financial attribute value combinations].[Derived financial hierarchy attribute value combination].&amp;[100.40100.00154.51410]" c="100.40100.00154.51410"/>
        <s v="[Ledger derived financial attribute value combinations].[Derived financial hierarchy attribute value combination].&amp;[100.40100.00220.51410]" c="100.40100.00220.51410"/>
        <s v="[Ledger derived financial attribute value combinations].[Derived financial hierarchy attribute value combination].&amp;[100.40100.00230.51410]" c="100.40100.00230.51410"/>
        <s v="[Ledger derived financial attribute value combinations].[Derived financial hierarchy attribute value combination].&amp;[100.40100.00235.51410]" c="100.40100.00235.51410"/>
        <s v="[Ledger derived financial attribute value combinations].[Derived financial hierarchy attribute value combination].&amp;[100.40100.00250.51410]" c="100.40100.00250.51410"/>
        <s v="[Ledger derived financial attribute value combinations].[Derived financial hierarchy attribute value combination].&amp;[100.40100.00310.51410]" c="100.40100.00310.51410"/>
        <s v="[Ledger derived financial attribute value combinations].[Derived financial hierarchy attribute value combination].&amp;[100.40100.00350.51410]" c="100.40100.00350.51410"/>
        <s v="[Ledger derived financial attribute value combinations].[Derived financial hierarchy attribute value combination].&amp;[100.40100.00351.51410]" c="100.40100.00351.51410"/>
        <s v="[Ledger derived financial attribute value combinations].[Derived financial hierarchy attribute value combination].&amp;[100.40100.00410.51410]" c="100.40100.00410.51410"/>
        <s v="[Ledger derived financial attribute value combinations].[Derived financial hierarchy attribute value combination].&amp;[100.40100.00412.51410]" c="100.40100.00412.51410"/>
        <s v="[Ledger derived financial attribute value combinations].[Derived financial hierarchy attribute value combination].&amp;[100.40100.00420.51410]" c="100.40100.00420.51410"/>
        <s v="[Ledger derived financial attribute value combinations].[Derived financial hierarchy attribute value combination].&amp;[100.40100.00421.51410]" c="100.40100.00421.51410"/>
        <s v="[Ledger derived financial attribute value combinations].[Derived financial hierarchy attribute value combination].&amp;[100.40100.00422.51410]" c="100.40100.00422.51410"/>
        <s v="[Ledger derived financial attribute value combinations].[Derived financial hierarchy attribute value combination].&amp;[100.40100.00430.51410]" c="100.40100.00430.51410"/>
        <s v="[Ledger derived financial attribute value combinations].[Derived financial hierarchy attribute value combination].&amp;[100.40100.00440.51410]" c="100.40100.00440.51410"/>
        <s v="[Ledger derived financial attribute value combinations].[Derived financial hierarchy attribute value combination].&amp;[100.40100.00460.51410]" c="100.40100.00460.51410"/>
        <s v="[Ledger derived financial attribute value combinations].[Derived financial hierarchy attribute value combination].&amp;[100.40100.00480.51410]" c="100.40100.00480.51410"/>
        <s v="[Ledger derived financial attribute value combinations].[Derived financial hierarchy attribute value combination].&amp;[100.40100.00490.51410]" c="100.40100.00490.51410"/>
        <s v="[Ledger derived financial attribute value combinations].[Derived financial hierarchy attribute value combination].&amp;[100.40100.00491.51410]" c="100.40100.00491.51410"/>
        <s v="[Ledger derived financial attribute value combinations].[Derived financial hierarchy attribute value combination].&amp;[100.40100.00530.51410]" c="100.40100.00530.51410"/>
        <s v="[Ledger derived financial attribute value combinations].[Derived financial hierarchy attribute value combination].&amp;[100.40100.00911.51410]" c="100.40100.00911.51410"/>
        <s v="[Ledger derived financial attribute value combinations].[Derived financial hierarchy attribute value combination].&amp;[100.40100.00913.51410]" c="100.40100.00913.51410"/>
        <s v="[Ledger derived financial attribute value combinations].[Derived financial hierarchy attribute value combination].&amp;[100.40100.00961.51410]" c="100.40100.00961.51410"/>
        <s v="[Ledger derived financial attribute value combinations].[Derived financial hierarchy attribute value combination].&amp;[100.40100.00965.51410]" c="100.40100.00965.51410"/>
        <s v="[Ledger derived financial attribute value combinations].[Derived financial hierarchy attribute value combination].&amp;[100.40100.00980.51410]" c="100.40100.00980.51410"/>
        <s v="[Ledger derived financial attribute value combinations].[Derived financial hierarchy attribute value combination].&amp;[100.40100.00981.51410]" c="100.40100.00981.51410"/>
        <s v="[Ledger derived financial attribute value combinations].[Derived financial hierarchy attribute value combination].&amp;[100.40101.00412.51471]" c="100.40101.00412.51471"/>
        <s v="[Ledger derived financial attribute value combinations].[Derived financial hierarchy attribute value combination].&amp;[100.40101.00460.51477]" c="100.40101.00460.51477"/>
        <s v="[Ledger derived financial attribute value combinations].[Derived financial hierarchy attribute value combination].&amp;[100.40103.00110.51423]" c="100.40103.00110.51423"/>
        <s v="[Ledger derived financial attribute value combinations].[Derived financial hierarchy attribute value combination].&amp;[100.40103.00117.51423]" c="100.40103.00117.51423"/>
        <s v="[Ledger derived financial attribute value combinations].[Derived financial hierarchy attribute value combination].&amp;[100.40103.00120.51423]" c="100.40103.00120.51423"/>
        <s v="[Ledger derived financial attribute value combinations].[Derived financial hierarchy attribute value combination].&amp;[100.40103.00154.51423]" c="100.40103.00154.51423"/>
        <s v="[Ledger derived financial attribute value combinations].[Derived financial hierarchy attribute value combination].&amp;[100.40103.00220.51423]" c="100.40103.00220.51423"/>
        <s v="[Ledger derived financial attribute value combinations].[Derived financial hierarchy attribute value combination].&amp;[100.40103.00230.51423]" c="100.40103.00230.51423"/>
        <s v="[Ledger derived financial attribute value combinations].[Derived financial hierarchy attribute value combination].&amp;[100.40103.00235.51423]" c="100.40103.00235.51423"/>
        <s v="[Ledger derived financial attribute value combinations].[Derived financial hierarchy attribute value combination].&amp;[100.40103.00250.51423]" c="100.40103.00250.51423"/>
        <s v="[Ledger derived financial attribute value combinations].[Derived financial hierarchy attribute value combination].&amp;[100.40103.00310.51410]" c="100.40103.00310.51410"/>
        <s v="[Ledger derived financial attribute value combinations].[Derived financial hierarchy attribute value combination].&amp;[100.40103.00310.51423]" c="100.40103.00310.51423"/>
        <s v="[Ledger derived financial attribute value combinations].[Derived financial hierarchy attribute value combination].&amp;[100.40103.00350.51423]" c="100.40103.00350.51423"/>
        <s v="[Ledger derived financial attribute value combinations].[Derived financial hierarchy attribute value combination].&amp;[100.40103.00353.51423]" c="100.40103.00353.51423"/>
        <s v="[Ledger derived financial attribute value combinations].[Derived financial hierarchy attribute value combination].&amp;[100.40103.00410.51410]" c="100.40103.00410.51410"/>
        <s v="[Ledger derived financial attribute value combinations].[Derived financial hierarchy attribute value combination].&amp;[100.40103.00410.51423]" c="100.40103.00410.51423"/>
        <s v="[Ledger derived financial attribute value combinations].[Derived financial hierarchy attribute value combination].&amp;[100.40103.00412.51423]" c="100.40103.00412.51423"/>
        <s v="[Ledger derived financial attribute value combinations].[Derived financial hierarchy attribute value combination].&amp;[100.40103.00420.51423]" c="100.40103.00420.51423"/>
        <s v="[Ledger derived financial attribute value combinations].[Derived financial hierarchy attribute value combination].&amp;[100.40103.00423.51423]" c="100.40103.00423.51423"/>
        <s v="[Ledger derived financial attribute value combinations].[Derived financial hierarchy attribute value combination].&amp;[100.40103.00430.51423]" c="100.40103.00430.51423"/>
        <s v="[Ledger derived financial attribute value combinations].[Derived financial hierarchy attribute value combination].&amp;[100.40103.00440.51423]" c="100.40103.00440.51423"/>
        <s v="[Ledger derived financial attribute value combinations].[Derived financial hierarchy attribute value combination].&amp;[100.40103.00490.51423]" c="100.40103.00490.51423"/>
        <s v="[Ledger derived financial attribute value combinations].[Derived financial hierarchy attribute value combination].&amp;[100.40103.00491.51423]" c="100.40103.00491.51423"/>
        <s v="[Ledger derived financial attribute value combinations].[Derived financial hierarchy attribute value combination].&amp;[100.40103.00961.51423]" c="100.40103.00961.51423"/>
        <s v="[Ledger derived financial attribute value combinations].[Derived financial hierarchy attribute value combination].&amp;[100.40103.00965.51423]" c="100.40103.00965.51423"/>
        <s v="[Ledger derived financial attribute value combinations].[Derived financial hierarchy attribute value combination].&amp;[100.40103.36981..]" c="100.40103.36981.."/>
        <s v="[Ledger derived financial attribute value combinations].[Derived financial hierarchy attribute value combination].&amp;[100.40200.00009.51430]" c="100.40200.00009.51430"/>
        <s v="[Ledger derived financial attribute value combinations].[Derived financial hierarchy attribute value combination].&amp;[100.40200.00110.51430]" c="100.40200.00110.51430"/>
        <s v="[Ledger derived financial attribute value combinations].[Derived financial hierarchy attribute value combination].&amp;[100.40200.00120.51430]" c="100.40200.00120.51430"/>
        <s v="[Ledger derived financial attribute value combinations].[Derived financial hierarchy attribute value combination].&amp;[100.40200.00130.51430]" c="100.40200.00130.51430"/>
        <s v="[Ledger derived financial attribute value combinations].[Derived financial hierarchy attribute value combination].&amp;[100.40200.00154.51430]" c="100.40200.00154.51430"/>
        <s v="[Ledger derived financial attribute value combinations].[Derived financial hierarchy attribute value combination].&amp;[100.40200.00220.51430]" c="100.40200.00220.51430"/>
        <s v="[Ledger derived financial attribute value combinations].[Derived financial hierarchy attribute value combination].&amp;[100.40200.00230.51430]" c="100.40200.00230.51430"/>
        <s v="[Ledger derived financial attribute value combinations].[Derived financial hierarchy attribute value combination].&amp;[100.40200.00233.51430]" c="100.40200.00233.51430"/>
        <s v="[Ledger derived financial attribute value combinations].[Derived financial hierarchy attribute value combination].&amp;[100.40200.00235.51430]" c="100.40200.00235.51430"/>
        <s v="[Ledger derived financial attribute value combinations].[Derived financial hierarchy attribute value combination].&amp;[100.40200.00250.51430]" c="100.40200.00250.51430"/>
        <s v="[Ledger derived financial attribute value combinations].[Derived financial hierarchy attribute value combination].&amp;[100.40200.00310.51430]" c="100.40200.00310.51430"/>
        <s v="[Ledger derived financial attribute value combinations].[Derived financial hierarchy attribute value combination].&amp;[100.40200.00350.51430]" c="100.40200.00350.51430"/>
        <s v="[Ledger derived financial attribute value combinations].[Derived financial hierarchy attribute value combination].&amp;[100.40200.00410.51430]" c="100.40200.00410.51430"/>
        <s v="[Ledger derived financial attribute value combinations].[Derived financial hierarchy attribute value combination].&amp;[100.40200.00430.51430]" c="100.40200.00430.51430"/>
        <s v="[Ledger derived financial attribute value combinations].[Derived financial hierarchy attribute value combination].&amp;[100.40200.00440.51430]" c="100.40200.00440.51430"/>
        <s v="[Ledger derived financial attribute value combinations].[Derived financial hierarchy attribute value combination].&amp;[100.40200.00460.51430]" c="100.40200.00460.51430"/>
        <s v="[Ledger derived financial attribute value combinations].[Derived financial hierarchy attribute value combination].&amp;[100.40200.00480.51430]" c="100.40200.00480.51430"/>
        <s v="[Ledger derived financial attribute value combinations].[Derived financial hierarchy attribute value combination].&amp;[100.40200.00490.51430]" c="100.40200.00490.51430"/>
        <s v="[Ledger derived financial attribute value combinations].[Derived financial hierarchy attribute value combination].&amp;[100.40200.00491.51430]" c="100.40200.00491.51430"/>
        <s v="[Ledger derived financial attribute value combinations].[Derived financial hierarchy attribute value combination].&amp;[100.40200.00961.51430]" c="100.40200.00961.51430"/>
        <s v="[Ledger derived financial attribute value combinations].[Derived financial hierarchy attribute value combination].&amp;[100.40200.00965.51430]" c="100.40200.00965.51430"/>
        <s v="[Ledger derived financial attribute value combinations].[Derived financial hierarchy attribute value combination].&amp;[100.40201.00310.51320]" c="100.40201.00310.51320"/>
        <s v="[Ledger derived financial attribute value combinations].[Derived financial hierarchy attribute value combination].&amp;[100.40201.00350.51320]" c="100.40201.00350.51320"/>
        <s v="[Ledger derived financial attribute value combinations].[Derived financial hierarchy attribute value combination].&amp;[100.40201.00410.51320]" c="100.40201.00410.51320"/>
        <s v="[Ledger derived financial attribute value combinations].[Derived financial hierarchy attribute value combination].&amp;[100.40201.00480.51320]" c="100.40201.00480.51320"/>
        <s v="[Ledger derived financial attribute value combinations].[Derived financial hierarchy attribute value combination].&amp;[100.40201.00490.51320]" c="100.40201.00490.51320"/>
        <s v="[Ledger derived financial attribute value combinations].[Derived financial hierarchy attribute value combination].&amp;[100.40202.00510.51170]" c="100.40202.00510.51170"/>
        <s v="[Ledger derived financial attribute value combinations].[Derived financial hierarchy attribute value combination].&amp;[100.40203.00410.51281]" c="100.40203.00410.51281"/>
        <s v="[Ledger derived financial attribute value combinations].[Derived financial hierarchy attribute value combination].&amp;[100.40203.00510.51281]" c="100.40203.00510.51281"/>
        <s v="[Ledger derived financial attribute value combinations].[Derived financial hierarchy attribute value combination].&amp;[100.40203.34195..7008]" c="100.40203.34195..7008"/>
        <s v="[Ledger derived financial attribute value combinations].[Derived financial hierarchy attribute value combination].&amp;[100.40204.00510.51281]" c="100.40204.00510.51281"/>
        <s v="[Ledger derived financial attribute value combinations].[Derived financial hierarchy attribute value combination].&amp;[100.40300.00410.51423]" c="100.40300.00410.51423"/>
        <s v="[Ledger derived financial attribute value combinations].[Derived financial hierarchy attribute value combination].&amp;[100.40300.00410.51888]" c="100.40300.00410.51888"/>
        <s v="[Ledger derived financial attribute value combinations].[Derived financial hierarchy attribute value combination].&amp;[100.40300.00480.51423]" c="100.40300.00480.51423"/>
        <s v="[Ledger derived financial attribute value combinations].[Derived financial hierarchy attribute value combination].&amp;[100.40300.00490.51423]" c="100.40300.00490.51423"/>
        <s v="[Ledger derived financial attribute value combinations].[Derived financial hierarchy attribute value combination].&amp;[100.40301.00009.51423]" c="100.40301.00009.51423"/>
        <s v="[Ledger derived financial attribute value combinations].[Derived financial hierarchy attribute value combination].&amp;[100.40301.00110.51423]" c="100.40301.00110.51423"/>
        <s v="[Ledger derived financial attribute value combinations].[Derived financial hierarchy attribute value combination].&amp;[100.40301.00154.51423]" c="100.40301.00154.51423"/>
        <s v="[Ledger derived financial attribute value combinations].[Derived financial hierarchy attribute value combination].&amp;[100.40301.00154.51440]" c="100.40301.00154.51440"/>
        <s v="[Ledger derived financial attribute value combinations].[Derived financial hierarchy attribute value combination].&amp;[100.40301.00220.51423]" c="100.40301.00220.51423"/>
        <s v="[Ledger derived financial attribute value combinations].[Derived financial hierarchy attribute value combination].&amp;[100.40301.00230.51423]" c="100.40301.00230.51423"/>
        <s v="[Ledger derived financial attribute value combinations].[Derived financial hierarchy attribute value combination].&amp;[100.40301.00233.51423]" c="100.40301.00233.51423"/>
        <s v="[Ledger derived financial attribute value combinations].[Derived financial hierarchy attribute value combination].&amp;[100.40301.00235.51423]" c="100.40301.00235.51423"/>
        <s v="[Ledger derived financial attribute value combinations].[Derived financial hierarchy attribute value combination].&amp;[100.40301.00250.51423]" c="100.40301.00250.51423"/>
        <s v="[Ledger derived financial attribute value combinations].[Derived financial hierarchy attribute value combination].&amp;[100.40301.00310.51423]" c="100.40301.00310.51423"/>
        <s v="[Ledger derived financial attribute value combinations].[Derived financial hierarchy attribute value combination].&amp;[100.40301.00350.51423]" c="100.40301.00350.51423"/>
        <s v="[Ledger derived financial attribute value combinations].[Derived financial hierarchy attribute value combination].&amp;[100.40301.00351.51423]" c="100.40301.00351.51423"/>
        <s v="[Ledger derived financial attribute value combinations].[Derived financial hierarchy attribute value combination].&amp;[100.40301.00412.51423]" c="100.40301.00412.51423"/>
        <s v="[Ledger derived financial attribute value combinations].[Derived financial hierarchy attribute value combination].&amp;[100.40301.00430.51423]" c="100.40301.00430.51423"/>
        <s v="[Ledger derived financial attribute value combinations].[Derived financial hierarchy attribute value combination].&amp;[100.40301.00440.51423]" c="100.40301.00440.51423"/>
        <s v="[Ledger derived financial attribute value combinations].[Derived financial hierarchy attribute value combination].&amp;[100.40301.00480.51423]" c="100.40301.00480.51423"/>
        <s v="[Ledger derived financial attribute value combinations].[Derived financial hierarchy attribute value combination].&amp;[100.40301.00490.51423]" c="100.40301.00490.51423"/>
        <s v="[Ledger derived financial attribute value combinations].[Derived financial hierarchy attribute value combination].&amp;[100.40301.00491.51423]" c="100.40301.00491.51423"/>
        <s v="[Ledger derived financial attribute value combinations].[Derived financial hierarchy attribute value combination].&amp;[100.40301.00510.51423]" c="100.40301.00510.51423"/>
        <s v="[Ledger derived financial attribute value combinations].[Derived financial hierarchy attribute value combination].&amp;[100.40301.00961.51423]" c="100.40301.00961.51423"/>
        <s v="[Ledger derived financial attribute value combinations].[Derived financial hierarchy attribute value combination].&amp;[100.40301.00965.51423]" c="100.40301.00965.51423"/>
        <s v="[Ledger derived financial attribute value combinations].[Derived financial hierarchy attribute value combination].&amp;[100.40302.00009.51423]" c="100.40302.00009.51423"/>
        <s v="[Ledger derived financial attribute value combinations].[Derived financial hierarchy attribute value combination].&amp;[100.40302.00110.51423]" c="100.40302.00110.51423"/>
        <s v="[Ledger derived financial attribute value combinations].[Derived financial hierarchy attribute value combination].&amp;[100.40302.00117.51423]" c="100.40302.00117.51423"/>
        <s v="[Ledger derived financial attribute value combinations].[Derived financial hierarchy attribute value combination].&amp;[100.40302.00220.51423]" c="100.40302.00220.51423"/>
        <s v="[Ledger derived financial attribute value combinations].[Derived financial hierarchy attribute value combination].&amp;[100.40302.00230.51423]" c="100.40302.00230.51423"/>
        <s v="[Ledger derived financial attribute value combinations].[Derived financial hierarchy attribute value combination].&amp;[100.40302.00235.51423]" c="100.40302.00235.51423"/>
        <s v="[Ledger derived financial attribute value combinations].[Derived financial hierarchy attribute value combination].&amp;[100.40302.00250.51423]" c="100.40302.00250.51423"/>
        <s v="[Ledger derived financial attribute value combinations].[Derived financial hierarchy attribute value combination].&amp;[100.40302.00310.51423]" c="100.40302.00310.51423"/>
        <s v="[Ledger derived financial attribute value combinations].[Derived financial hierarchy attribute value combination].&amp;[100.40302.00410.51423]" c="100.40302.00410.51423"/>
        <s v="[Ledger derived financial attribute value combinations].[Derived financial hierarchy attribute value combination].&amp;[100.40302.00430.51423]" c="100.40302.00430.51423"/>
        <s v="[Ledger derived financial attribute value combinations].[Derived financial hierarchy attribute value combination].&amp;[100.40302.00480.51423]" c="100.40302.00480.51423"/>
        <s v="[Ledger derived financial attribute value combinations].[Derived financial hierarchy attribute value combination].&amp;[100.40302.00490.51423]" c="100.40302.00490.51423"/>
        <s v="[Ledger derived financial attribute value combinations].[Derived financial hierarchy attribute value combination].&amp;[100.40302.00491.51423]" c="100.40302.00491.51423"/>
        <s v="[Ledger derived financial attribute value combinations].[Derived financial hierarchy attribute value combination].&amp;[100.40302.00961.51423]" c="100.40302.00961.51423"/>
        <s v="[Ledger derived financial attribute value combinations].[Derived financial hierarchy attribute value combination].&amp;[100.40302.00965.51423]" c="100.40302.00965.51423"/>
        <s v="[Ledger derived financial attribute value combinations].[Derived financial hierarchy attribute value combination].&amp;[100.40302.36990..]" c="100.40302.36990.."/>
        <s v="[Ledger derived financial attribute value combinations].[Derived financial hierarchy attribute value combination].&amp;[100.40303.00110.51423]" c="100.40303.00110.51423"/>
        <s v="[Ledger derived financial attribute value combinations].[Derived financial hierarchy attribute value combination].&amp;[100.40303.00220.51423]" c="100.40303.00220.51423"/>
        <s v="[Ledger derived financial attribute value combinations].[Derived financial hierarchy attribute value combination].&amp;[100.40303.00230.51423]" c="100.40303.00230.51423"/>
        <s v="[Ledger derived financial attribute value combinations].[Derived financial hierarchy attribute value combination].&amp;[100.40303.00235.51423]" c="100.40303.00235.51423"/>
        <s v="[Ledger derived financial attribute value combinations].[Derived financial hierarchy attribute value combination].&amp;[100.40303.00250.51423]" c="100.40303.00250.51423"/>
        <s v="[Ledger derived financial attribute value combinations].[Derived financial hierarchy attribute value combination].&amp;[100.40303.00290.51423]" c="100.40303.00290.51423"/>
        <s v="[Ledger derived financial attribute value combinations].[Derived financial hierarchy attribute value combination].&amp;[100.40303.00310.51423]" c="100.40303.00310.51423"/>
        <s v="[Ledger derived financial attribute value combinations].[Derived financial hierarchy attribute value combination].&amp;[100.40303.00410.51423]" c="100.40303.00410.51423"/>
        <s v="[Ledger derived financial attribute value combinations].[Derived financial hierarchy attribute value combination].&amp;[100.40303.00490.51423]" c="100.40303.00490.51423"/>
        <s v="[Ledger derived financial attribute value combinations].[Derived financial hierarchy attribute value combination].&amp;[100.40303.00510.51423]" c="100.40303.00510.51423"/>
        <s v="[Ledger derived financial attribute value combinations].[Derived financial hierarchy attribute value combination].&amp;[100.40303.00961.51423]" c="100.40303.00961.51423"/>
        <s v="[Ledger derived financial attribute value combinations].[Derived financial hierarchy attribute value combination].&amp;[100.40303.00965.51423]" c="100.40303.00965.51423"/>
        <s v="[Ledger derived financial attribute value combinations].[Derived financial hierarchy attribute value combination].&amp;[100.40304.00250.51776]" c="100.40304.00250.51776"/>
        <s v="[Ledger derived financial attribute value combinations].[Derived financial hierarchy attribute value combination].&amp;[100.40304.00310.51776]" c="100.40304.00310.51776"/>
        <s v="[Ledger derived financial attribute value combinations].[Derived financial hierarchy attribute value combination].&amp;[100.40400.00110.51423]" c="100.40400.00110.51423"/>
        <s v="[Ledger derived financial attribute value combinations].[Derived financial hierarchy attribute value combination].&amp;[100.40400.00130.51423]" c="100.40400.00130.51423"/>
        <s v="[Ledger derived financial attribute value combinations].[Derived financial hierarchy attribute value combination].&amp;[100.40400.00154.51423]" c="100.40400.00154.51423"/>
        <s v="[Ledger derived financial attribute value combinations].[Derived financial hierarchy attribute value combination].&amp;[100.40400.00220.51423]" c="100.40400.00220.51423"/>
        <s v="[Ledger derived financial attribute value combinations].[Derived financial hierarchy attribute value combination].&amp;[100.40400.00230.51423]" c="100.40400.00230.51423"/>
        <s v="[Ledger derived financial attribute value combinations].[Derived financial hierarchy attribute value combination].&amp;[100.40400.00233.51423]" c="100.40400.00233.51423"/>
        <s v="[Ledger derived financial attribute value combinations].[Derived financial hierarchy attribute value combination].&amp;[100.40400.00235.51423]" c="100.40400.00235.51423"/>
        <s v="[Ledger derived financial attribute value combinations].[Derived financial hierarchy attribute value combination].&amp;[100.40400.00250.51423]" c="100.40400.00250.51423"/>
        <s v="[Ledger derived financial attribute value combinations].[Derived financial hierarchy attribute value combination].&amp;[100.40400.00310.51423]" c="100.40400.00310.51423"/>
        <s v="[Ledger derived financial attribute value combinations].[Derived financial hierarchy attribute value combination].&amp;[100.40400.00350.51423]" c="100.40400.00350.51423"/>
        <s v="[Ledger derived financial attribute value combinations].[Derived financial hierarchy attribute value combination].&amp;[100.40400.00351.51423]" c="100.40400.00351.51423"/>
        <s v="[Ledger derived financial attribute value combinations].[Derived financial hierarchy attribute value combination].&amp;[100.40400.00360.51423]" c="100.40400.00360.51423"/>
        <s v="[Ledger derived financial attribute value combinations].[Derived financial hierarchy attribute value combination].&amp;[100.40400.00410.51423]" c="100.40400.00410.51423"/>
        <s v="[Ledger derived financial attribute value combinations].[Derived financial hierarchy attribute value combination].&amp;[100.40400.00430.51423]" c="100.40400.00430.51423"/>
        <s v="[Ledger derived financial attribute value combinations].[Derived financial hierarchy attribute value combination].&amp;[100.40400.00440.51423]" c="100.40400.00440.51423"/>
        <s v="[Ledger derived financial attribute value combinations].[Derived financial hierarchy attribute value combination].&amp;[100.40400.00480.51423]" c="100.40400.00480.51423"/>
        <s v="[Ledger derived financial attribute value combinations].[Derived financial hierarchy attribute value combination].&amp;[100.40400.00490.51423]" c="100.40400.00490.51423"/>
        <s v="[Ledger derived financial attribute value combinations].[Derived financial hierarchy attribute value combination].&amp;[100.40400.00491.51423]" c="100.40400.00491.51423"/>
        <s v="[Ledger derived financial attribute value combinations].[Derived financial hierarchy attribute value combination].&amp;[100.40400.00961.51423]" c="100.40400.00961.51423"/>
        <s v="[Ledger derived financial attribute value combinations].[Derived financial hierarchy attribute value combination].&amp;[100.40400.00965.51423]" c="100.40400.00965.51423"/>
        <s v="[Ledger derived financial attribute value combinations].[Derived financial hierarchy attribute value combination].&amp;[100.40501.00110.51840]" c="100.40501.00110.51840"/>
        <s v="[Ledger derived financial attribute value combinations].[Derived financial hierarchy attribute value combination].&amp;[100.40501.00117.51840]" c="100.40501.00117.51840"/>
        <s v="[Ledger derived financial attribute value combinations].[Derived financial hierarchy attribute value combination].&amp;[100.40501.00154.51840]" c="100.40501.00154.51840"/>
        <s v="[Ledger derived financial attribute value combinations].[Derived financial hierarchy attribute value combination].&amp;[100.40501.00220.51840]" c="100.40501.00220.51840"/>
        <s v="[Ledger derived financial attribute value combinations].[Derived financial hierarchy attribute value combination].&amp;[100.40501.00230.51840]" c="100.40501.00230.51840"/>
        <s v="[Ledger derived financial attribute value combinations].[Derived financial hierarchy attribute value combination].&amp;[100.40501.00235.51840]" c="100.40501.00235.51840"/>
        <s v="[Ledger derived financial attribute value combinations].[Derived financial hierarchy attribute value combination].&amp;[100.40501.00250.51840]" c="100.40501.00250.51840"/>
        <s v="[Ledger derived financial attribute value combinations].[Derived financial hierarchy attribute value combination].&amp;[100.40501.00310.51840]" c="100.40501.00310.51840"/>
        <s v="[Ledger derived financial attribute value combinations].[Derived financial hierarchy attribute value combination].&amp;[100.40501.00350.51840]" c="100.40501.00350.51840"/>
        <s v="[Ledger derived financial attribute value combinations].[Derived financial hierarchy attribute value combination].&amp;[100.40501.00410.51840]" c="100.40501.00410.51840"/>
        <s v="[Ledger derived financial attribute value combinations].[Derived financial hierarchy attribute value combination].&amp;[100.40501.00430.51840]" c="100.40501.00430.51840"/>
        <s v="[Ledger derived financial attribute value combinations].[Derived financial hierarchy attribute value combination].&amp;[100.40501.00440.51840]" c="100.40501.00440.51840"/>
        <s v="[Ledger derived financial attribute value combinations].[Derived financial hierarchy attribute value combination].&amp;[100.40501.00480.51840]" c="100.40501.00480.51840"/>
        <s v="[Ledger derived financial attribute value combinations].[Derived financial hierarchy attribute value combination].&amp;[100.40501.00490.51840]" c="100.40501.00490.51840"/>
        <s v="[Ledger derived financial attribute value combinations].[Derived financial hierarchy attribute value combination].&amp;[100.40501.00491.51840]" c="100.40501.00491.51840"/>
        <s v="[Ledger derived financial attribute value combinations].[Derived financial hierarchy attribute value combination].&amp;[100.40501.00961.51840]" c="100.40501.00961.51840"/>
        <s v="[Ledger derived financial attribute value combinations].[Derived financial hierarchy attribute value combination].&amp;[100.40501.00965.51840]" c="100.40501.00965.51840"/>
        <s v="[Ledger derived financial attribute value combinations].[Derived financial hierarchy attribute value combination].&amp;[100.40502.00110.51423]" c="100.40502.00110.51423"/>
        <s v="[Ledger derived financial attribute value combinations].[Derived financial hierarchy attribute value combination].&amp;[100.40502.00120.51423]" c="100.40502.00120.51423"/>
        <s v="[Ledger derived financial attribute value combinations].[Derived financial hierarchy attribute value combination].&amp;[100.40502.00154.51423]" c="100.40502.00154.51423"/>
        <s v="[Ledger derived financial attribute value combinations].[Derived financial hierarchy attribute value combination].&amp;[100.40502.00220.51423]" c="100.40502.00220.51423"/>
        <s v="[Ledger derived financial attribute value combinations].[Derived financial hierarchy attribute value combination].&amp;[100.40502.00230.51423]" c="100.40502.00230.51423"/>
        <s v="[Ledger derived financial attribute value combinations].[Derived financial hierarchy attribute value combination].&amp;[100.40502.00235.51423]" c="100.40502.00235.51423"/>
        <s v="[Ledger derived financial attribute value combinations].[Derived financial hierarchy attribute value combination].&amp;[100.40502.00250.51423]" c="100.40502.00250.51423"/>
        <s v="[Ledger derived financial attribute value combinations].[Derived financial hierarchy attribute value combination].&amp;[100.40502.00310.51423]" c="100.40502.00310.51423"/>
        <s v="[Ledger derived financial attribute value combinations].[Derived financial hierarchy attribute value combination].&amp;[100.40502.00350.51423]" c="100.40502.00350.51423"/>
        <s v="[Ledger derived financial attribute value combinations].[Derived financial hierarchy attribute value combination].&amp;[100.40502.00410.51423]" c="100.40502.00410.51423"/>
        <s v="[Ledger derived financial attribute value combinations].[Derived financial hierarchy attribute value combination].&amp;[100.40502.00430.51423]" c="100.40502.00430.51423"/>
        <s v="[Ledger derived financial attribute value combinations].[Derived financial hierarchy attribute value combination].&amp;[100.40502.00440.51423]" c="100.40502.00440.51423"/>
        <s v="[Ledger derived financial attribute value combinations].[Derived financial hierarchy attribute value combination].&amp;[100.40502.00480.51423]" c="100.40502.00480.51423"/>
        <s v="[Ledger derived financial attribute value combinations].[Derived financial hierarchy attribute value combination].&amp;[100.40502.00490.51423]" c="100.40502.00490.51423"/>
        <s v="[Ledger derived financial attribute value combinations].[Derived financial hierarchy attribute value combination].&amp;[100.40502.00491.51423]" c="100.40502.00491.51423"/>
        <s v="[Ledger derived financial attribute value combinations].[Derived financial hierarchy attribute value combination].&amp;[100.40502.00961.51423]" c="100.40502.00961.51423"/>
        <s v="[Ledger derived financial attribute value combinations].[Derived financial hierarchy attribute value combination].&amp;[100.40502.00965.51423]" c="100.40502.00965.51423"/>
        <s v="[Ledger derived financial attribute value combinations].[Derived financial hierarchy attribute value combination].&amp;[100.40503.00440.51423]" c="100.40503.00440.51423"/>
        <s v="[Ledger derived financial attribute value combinations].[Derived financial hierarchy attribute value combination].&amp;[100.40601.00009.51423]" c="100.40601.00009.51423"/>
        <s v="[Ledger derived financial attribute value combinations].[Derived financial hierarchy attribute value combination].&amp;[100.40601.00110.51423]" c="100.40601.00110.51423"/>
        <s v="[Ledger derived financial attribute value combinations].[Derived financial hierarchy attribute value combination].&amp;[100.40601.00117.51423]" c="100.40601.00117.51423"/>
        <s v="[Ledger derived financial attribute value combinations].[Derived financial hierarchy attribute value combination].&amp;[100.40601.00120.51423]" c="100.40601.00120.51423"/>
        <s v="[Ledger derived financial attribute value combinations].[Derived financial hierarchy attribute value combination].&amp;[100.40601.00130.51423]" c="100.40601.00130.51423"/>
        <s v="[Ledger derived financial attribute value combinations].[Derived financial hierarchy attribute value combination].&amp;[100.40601.00154.51423]" c="100.40601.00154.51423"/>
        <s v="[Ledger derived financial attribute value combinations].[Derived financial hierarchy attribute value combination].&amp;[100.40601.00220.51423]" c="100.40601.00220.51423"/>
        <s v="[Ledger derived financial attribute value combinations].[Derived financial hierarchy attribute value combination].&amp;[100.40601.00230.51423]" c="100.40601.00230.51423"/>
        <s v="[Ledger derived financial attribute value combinations].[Derived financial hierarchy attribute value combination].&amp;[100.40601.00233.51423]" c="100.40601.00233.51423"/>
        <s v="[Ledger derived financial attribute value combinations].[Derived financial hierarchy attribute value combination].&amp;[100.40601.00235.51423]" c="100.40601.00235.51423"/>
        <s v="[Ledger derived financial attribute value combinations].[Derived financial hierarchy attribute value combination].&amp;[100.40601.00250.51423]" c="100.40601.00250.51423"/>
        <s v="[Ledger derived financial attribute value combinations].[Derived financial hierarchy attribute value combination].&amp;[100.40601.00310.51423]" c="100.40601.00310.51423"/>
        <s v="[Ledger derived financial attribute value combinations].[Derived financial hierarchy attribute value combination].&amp;[100.40601.00350.51423]" c="100.40601.00350.51423"/>
        <s v="[Ledger derived financial attribute value combinations].[Derived financial hierarchy attribute value combination].&amp;[100.40601.00353.51423]" c="100.40601.00353.51423"/>
        <s v="[Ledger derived financial attribute value combinations].[Derived financial hierarchy attribute value combination].&amp;[100.40601.00410.51423]" c="100.40601.00410.51423"/>
        <s v="[Ledger derived financial attribute value combinations].[Derived financial hierarchy attribute value combination].&amp;[100.40601.00420.51423]" c="100.40601.00420.51423"/>
        <s v="[Ledger derived financial attribute value combinations].[Derived financial hierarchy attribute value combination].&amp;[100.40601.00421.51423]" c="100.40601.00421.51423"/>
        <s v="[Ledger derived financial attribute value combinations].[Derived financial hierarchy attribute value combination].&amp;[100.40601.00423.51423]" c="100.40601.00423.51423"/>
        <s v="[Ledger derived financial attribute value combinations].[Derived financial hierarchy attribute value combination].&amp;[100.40601.00430.51423]" c="100.40601.00430.51423"/>
        <s v="[Ledger derived financial attribute value combinations].[Derived financial hierarchy attribute value combination].&amp;[100.40601.00440.51423]" c="100.40601.00440.51423"/>
        <s v="[Ledger derived financial attribute value combinations].[Derived financial hierarchy attribute value combination].&amp;[100.40601.00480.51423]" c="100.40601.00480.51423"/>
        <s v="[Ledger derived financial attribute value combinations].[Derived financial hierarchy attribute value combination].&amp;[100.40601.00490.51423]" c="100.40601.00490.51423"/>
        <s v="[Ledger derived financial attribute value combinations].[Derived financial hierarchy attribute value combination].&amp;[100.40601.00491.51423]" c="100.40601.00491.51423"/>
        <s v="[Ledger derived financial attribute value combinations].[Derived financial hierarchy attribute value combination].&amp;[100.40601.00961.51423]" c="100.40601.00961.51423"/>
        <s v="[Ledger derived financial attribute value combinations].[Derived financial hierarchy attribute value combination].&amp;[100.40601.00965.51423]" c="100.40601.00965.51423"/>
        <s v="[Ledger derived financial attribute value combinations].[Derived financial hierarchy attribute value combination].&amp;[100.40602.00110.51481]" c="100.40602.00110.51481"/>
        <s v="[Ledger derived financial attribute value combinations].[Derived financial hierarchy attribute value combination].&amp;[100.40602.00120.51481]" c="100.40602.00120.51481"/>
        <s v="[Ledger derived financial attribute value combinations].[Derived financial hierarchy attribute value combination].&amp;[100.40602.00220.51481]" c="100.40602.00220.51481"/>
        <s v="[Ledger derived financial attribute value combinations].[Derived financial hierarchy attribute value combination].&amp;[100.40602.00230.51481]" c="100.40602.00230.51481"/>
        <s v="[Ledger derived financial attribute value combinations].[Derived financial hierarchy attribute value combination].&amp;[100.40602.00235.51481]" c="100.40602.00235.51481"/>
        <s v="[Ledger derived financial attribute value combinations].[Derived financial hierarchy attribute value combination].&amp;[100.40602.00250.51481]" c="100.40602.00250.51481"/>
        <s v="[Ledger derived financial attribute value combinations].[Derived financial hierarchy attribute value combination].&amp;[100.40602.00310.51481]" c="100.40602.00310.51481"/>
        <s v="[Ledger derived financial attribute value combinations].[Derived financial hierarchy attribute value combination].&amp;[100.40602.00350.51481]" c="100.40602.00350.51481"/>
        <s v="[Ledger derived financial attribute value combinations].[Derived financial hierarchy attribute value combination].&amp;[100.40602.00410.51481]" c="100.40602.00410.51481"/>
        <s v="[Ledger derived financial attribute value combinations].[Derived financial hierarchy attribute value combination].&amp;[100.40602.00420.51481]" c="100.40602.00420.51481"/>
        <s v="[Ledger derived financial attribute value combinations].[Derived financial hierarchy attribute value combination].&amp;[100.40602.00430.51481]" c="100.40602.00430.51481"/>
        <s v="[Ledger derived financial attribute value combinations].[Derived financial hierarchy attribute value combination].&amp;[100.40602.00440.51423]" c="100.40602.00440.51423"/>
        <s v="[Ledger derived financial attribute value combinations].[Derived financial hierarchy attribute value combination].&amp;[100.40602.00440.51481]" c="100.40602.00440.51481"/>
        <s v="[Ledger derived financial attribute value combinations].[Derived financial hierarchy attribute value combination].&amp;[100.40602.00480.51481]" c="100.40602.00480.51481"/>
        <s v="[Ledger derived financial attribute value combinations].[Derived financial hierarchy attribute value combination].&amp;[100.40602.00490.51481]" c="100.40602.00490.51481"/>
        <s v="[Ledger derived financial attribute value combinations].[Derived financial hierarchy attribute value combination].&amp;[100.40602.00491.51481]" c="100.40602.00491.51481"/>
        <s v="[Ledger derived financial attribute value combinations].[Derived financial hierarchy attribute value combination].&amp;[100.40602.00961.51481]" c="100.40602.00961.51481"/>
        <s v="[Ledger derived financial attribute value combinations].[Derived financial hierarchy attribute value combination].&amp;[100.40602.00965.51481]" c="100.40602.00965.51481"/>
        <s v="[Ledger derived financial attribute value combinations].[Derived financial hierarchy attribute value combination].&amp;[100.40602.36990..]" c="100.40602.36990.."/>
        <s v="[Ledger derived financial attribute value combinations].[Derived financial hierarchy attribute value combination].&amp;[100.41500.00310.51887]" c="100.41500.00310.51887"/>
        <s v="[Ledger derived financial attribute value combinations].[Derived financial hierarchy attribute value combination].&amp;[100.41501.00110.51878]" c="100.41501.00110.51878"/>
        <s v="[Ledger derived financial attribute value combinations].[Derived financial hierarchy attribute value combination].&amp;[100.41501.00117.51878]" c="100.41501.00117.51878"/>
        <s v="[Ledger derived financial attribute value combinations].[Derived financial hierarchy attribute value combination].&amp;[100.41501.00220.51878]" c="100.41501.00220.51878"/>
        <s v="[Ledger derived financial attribute value combinations].[Derived financial hierarchy attribute value combination].&amp;[100.41501.00230.51878]" c="100.41501.00230.51878"/>
        <s v="[Ledger derived financial attribute value combinations].[Derived financial hierarchy attribute value combination].&amp;[100.41501.00235.51878]" c="100.41501.00235.51878"/>
        <s v="[Ledger derived financial attribute value combinations].[Derived financial hierarchy attribute value combination].&amp;[100.41501.00250.51878]" c="100.41501.00250.51878"/>
        <s v="[Ledger derived financial attribute value combinations].[Derived financial hierarchy attribute value combination].&amp;[100.41501.00310.51878]" c="100.41501.00310.51878"/>
        <s v="[Ledger derived financial attribute value combinations].[Derived financial hierarchy attribute value combination].&amp;[100.41501.00350.51878]" c="100.41501.00350.51878"/>
        <s v="[Ledger derived financial attribute value combinations].[Derived financial hierarchy attribute value combination].&amp;[100.41501.00360.51878]" c="100.41501.00360.51878"/>
        <s v="[Ledger derived financial attribute value combinations].[Derived financial hierarchy attribute value combination].&amp;[100.41501.00450.51878]" c="100.41501.00450.51878"/>
        <s v="[Ledger derived financial attribute value combinations].[Derived financial hierarchy attribute value combination].&amp;[100.41501.00450.51879]" c="100.41501.00450.51879"/>
        <s v="[Ledger derived financial attribute value combinations].[Derived financial hierarchy attribute value combination].&amp;[100.41501.00450.59700]" c="100.41501.00450.59700"/>
        <s v="[Ledger derived financial attribute value combinations].[Derived financial hierarchy attribute value combination].&amp;[100.41501.00480.51878]" c="100.41501.00480.51878"/>
        <s v="[Ledger derived financial attribute value combinations].[Derived financial hierarchy attribute value combination].&amp;[100.41501.00490.51878]" c="100.41501.00490.51878"/>
        <s v="[Ledger derived financial attribute value combinations].[Derived financial hierarchy attribute value combination].&amp;[100.41501.00491.51878]" c="100.41501.00491.51878"/>
        <s v="[Ledger derived financial attribute value combinations].[Derived financial hierarchy attribute value combination].&amp;[100.41501.00911.51878]" c="100.41501.00911.51878"/>
        <s v="[Ledger derived financial attribute value combinations].[Derived financial hierarchy attribute value combination].&amp;[100.41501.00911.51885]" c="100.41501.00911.51885"/>
        <s v="[Ledger derived financial attribute value combinations].[Derived financial hierarchy attribute value combination].&amp;[100.41501.00913.51885]" c="100.41501.00913.51885"/>
        <s v="[Ledger derived financial attribute value combinations].[Derived financial hierarchy attribute value combination].&amp;[100.41501.00961.51878]" c="100.41501.00961.51878"/>
        <s v="[Ledger derived financial attribute value combinations].[Derived financial hierarchy attribute value combination].&amp;[100.41501.00965.51878]" c="100.41501.00965.51878"/>
        <s v="[Ledger derived financial attribute value combinations].[Derived financial hierarchy attribute value combination].&amp;[100.41502.00310.51878]" c="100.41502.00310.51878"/>
        <s v="[Ledger derived financial attribute value combinations].[Derived financial hierarchy attribute value combination].&amp;[100.41502.00360.51410]" c="100.41502.00360.51410"/>
        <s v="[Ledger derived financial attribute value combinations].[Derived financial hierarchy attribute value combination].&amp;[100.49000.34290..]" c="100.49000.34290.."/>
        <s v="[Ledger derived financial attribute value combinations].[Derived financial hierarchy attribute value combination].&amp;[100.49000.36111..]" c="100.49000.36111.."/>
        <s v="[Ledger derived financial attribute value combinations].[Derived financial hierarchy attribute value combination].&amp;[100.49000.36130..]" c="100.49000.36130.."/>
        <s v="[Ledger derived financial attribute value combinations].[Derived financial hierarchy attribute value combination].&amp;[100.49000.36990..]" c="100.49000.36990.."/>
        <s v="[Ledger derived financial attribute value combinations].[Derived financial hierarchy attribute value combination].&amp;[100.50100.00110.57410]" c="100.50100.00110.57410"/>
        <s v="[Ledger derived financial attribute value combinations].[Derived financial hierarchy attribute value combination].&amp;[100.50100.00110.57680]" c="100.50100.00110.57680"/>
        <s v="[Ledger derived financial attribute value combinations].[Derived financial hierarchy attribute value combination].&amp;[100.50100.00117.57410]" c="100.50100.00117.57410"/>
        <s v="[Ledger derived financial attribute value combinations].[Derived financial hierarchy attribute value combination].&amp;[100.50100.00120.57410]" c="100.50100.00120.57410"/>
        <s v="[Ledger derived financial attribute value combinations].[Derived financial hierarchy attribute value combination].&amp;[100.50100.00154.57410]" c="100.50100.00154.57410"/>
        <s v="[Ledger derived financial attribute value combinations].[Derived financial hierarchy attribute value combination].&amp;[100.50100.00154.57680]" c="100.50100.00154.57680"/>
        <s v="[Ledger derived financial attribute value combinations].[Derived financial hierarchy attribute value combination].&amp;[100.50100.00217.57680]" c="100.50100.00217.57680"/>
        <s v="[Ledger derived financial attribute value combinations].[Derived financial hierarchy attribute value combination].&amp;[100.50100.00220.57410]" c="100.50100.00220.57410"/>
        <s v="[Ledger derived financial attribute value combinations].[Derived financial hierarchy attribute value combination].&amp;[100.50100.00220.57680]" c="100.50100.00220.57680"/>
        <s v="[Ledger derived financial attribute value combinations].[Derived financial hierarchy attribute value combination].&amp;[100.50100.00230.57410]" c="100.50100.00230.57410"/>
        <s v="[Ledger derived financial attribute value combinations].[Derived financial hierarchy attribute value combination].&amp;[100.50100.00230.57680]" c="100.50100.00230.57680"/>
        <s v="[Ledger derived financial attribute value combinations].[Derived financial hierarchy attribute value combination].&amp;[100.50100.00233.57410]" c="100.50100.00233.57410"/>
        <s v="[Ledger derived financial attribute value combinations].[Derived financial hierarchy attribute value combination].&amp;[100.50100.00233.57680]" c="100.50100.00233.57680"/>
        <s v="[Ledger derived financial attribute value combinations].[Derived financial hierarchy attribute value combination].&amp;[100.50100.00235.57410]" c="100.50100.00235.57410"/>
        <s v="[Ledger derived financial attribute value combinations].[Derived financial hierarchy attribute value combination].&amp;[100.50100.00235.57680]" c="100.50100.00235.57680"/>
        <s v="[Ledger derived financial attribute value combinations].[Derived financial hierarchy attribute value combination].&amp;[100.50100.00250.57410]" c="100.50100.00250.57410"/>
        <s v="[Ledger derived financial attribute value combinations].[Derived financial hierarchy attribute value combination].&amp;[100.50100.00250.57680]" c="100.50100.00250.57680"/>
        <s v="[Ledger derived financial attribute value combinations].[Derived financial hierarchy attribute value combination].&amp;[100.50100.00310.57310]" c="100.50100.00310.57310"/>
        <s v="[Ledger derived financial attribute value combinations].[Derived financial hierarchy attribute value combination].&amp;[100.50100.00310.57410]" c="100.50100.00310.57410"/>
        <s v="[Ledger derived financial attribute value combinations].[Derived financial hierarchy attribute value combination].&amp;[100.50100.00320.57410]" c="100.50100.00320.57410"/>
        <s v="[Ledger derived financial attribute value combinations].[Derived financial hierarchy attribute value combination].&amp;[100.50100.00350.57410]" c="100.50100.00350.57410"/>
        <s v="[Ledger derived financial attribute value combinations].[Derived financial hierarchy attribute value combination].&amp;[100.50100.00360.57410]" c="100.50100.00360.57410"/>
        <s v="[Ledger derived financial attribute value combinations].[Derived financial hierarchy attribute value combination].&amp;[100.50100.00410.57410]" c="100.50100.00410.57410"/>
        <s v="[Ledger derived financial attribute value combinations].[Derived financial hierarchy attribute value combination].&amp;[100.50100.00412.57410]" c="100.50100.00412.57410"/>
        <s v="[Ledger derived financial attribute value combinations].[Derived financial hierarchy attribute value combination].&amp;[100.50100.00420.57410]" c="100.50100.00420.57410"/>
        <s v="[Ledger derived financial attribute value combinations].[Derived financial hierarchy attribute value combination].&amp;[100.50100.00421.57410]" c="100.50100.00421.57410"/>
        <s v="[Ledger derived financial attribute value combinations].[Derived financial hierarchy attribute value combination].&amp;[100.50100.00422.57410]" c="100.50100.00422.57410"/>
        <s v="[Ledger derived financial attribute value combinations].[Derived financial hierarchy attribute value combination].&amp;[100.50100.00430.57410]" c="100.50100.00430.57410"/>
        <s v="[Ledger derived financial attribute value combinations].[Derived financial hierarchy attribute value combination].&amp;[100.50100.00440.57410]" c="100.50100.00440.57410"/>
        <s v="[Ledger derived financial attribute value combinations].[Derived financial hierarchy attribute value combination].&amp;[100.50100.00480.57410]" c="100.50100.00480.57410"/>
        <s v="[Ledger derived financial attribute value combinations].[Derived financial hierarchy attribute value combination].&amp;[100.50100.00490.57410]" c="100.50100.00490.57410"/>
        <s v="[Ledger derived financial attribute value combinations].[Derived financial hierarchy attribute value combination].&amp;[100.50100.00490.57420]" c="100.50100.00490.57420"/>
        <s v="[Ledger derived financial attribute value combinations].[Derived financial hierarchy attribute value combination].&amp;[100.50100.00491.57410]" c="100.50100.00491.57410"/>
        <s v="[Ledger derived financial attribute value combinations].[Derived financial hierarchy attribute value combination].&amp;[100.50100.00911.57680]" c="100.50100.00911.57680"/>
        <s v="[Ledger derived financial attribute value combinations].[Derived financial hierarchy attribute value combination].&amp;[100.50100.00961.57410]" c="100.50100.00961.57410"/>
        <s v="[Ledger derived financial attribute value combinations].[Derived financial hierarchy attribute value combination].&amp;[100.50100.00961.57680]" c="100.50100.00961.57680"/>
        <s v="[Ledger derived financial attribute value combinations].[Derived financial hierarchy attribute value combination].&amp;[100.50100.00965.57410]" c="100.50100.00965.57410"/>
        <s v="[Ledger derived financial attribute value combinations].[Derived financial hierarchy attribute value combination].&amp;[100.50100.00965.57680]" c="100.50100.00965.57680"/>
        <s v="[Ledger derived financial attribute value combinations].[Derived financial hierarchy attribute value combination].&amp;[100.50110.00360.57410]" c="100.50110.00360.57410"/>
        <s v="[Ledger derived financial attribute value combinations].[Derived financial hierarchy attribute value combination].&amp;[100.50111.00490.57680]" c="100.50111.00490.57680"/>
        <s v="[Ledger derived financial attribute value combinations].[Derived financial hierarchy attribute value combination].&amp;[100.50210.00360.57320]" c="100.50210.00360.57320"/>
        <s v="[Ledger derived financial attribute value combinations].[Derived financial hierarchy attribute value combination].&amp;[100.50210.00410.57320]" c="100.50210.00410.57320"/>
        <s v="[Ledger derived financial attribute value combinations].[Derived financial hierarchy attribute value combination].&amp;[100.50210.00490.57320]" c="100.50210.00490.57320"/>
        <s v="[Ledger derived financial attribute value combinations].[Derived financial hierarchy attribute value combination].&amp;[100.51100.00110.57420]" c="100.51100.00110.57420"/>
        <s v="[Ledger derived financial attribute value combinations].[Derived financial hierarchy attribute value combination].&amp;[100.51100.00117.57420]" c="100.51100.00117.57420"/>
        <s v="[Ledger derived financial attribute value combinations].[Derived financial hierarchy attribute value combination].&amp;[100.51100.00120.57420]" c="100.51100.00120.57420"/>
        <s v="[Ledger derived financial attribute value combinations].[Derived financial hierarchy attribute value combination].&amp;[100.51100.00130.57420]" c="100.51100.00130.57420"/>
        <s v="[Ledger derived financial attribute value combinations].[Derived financial hierarchy attribute value combination].&amp;[100.51100.00154.57420]" c="100.51100.00154.57420"/>
        <s v="[Ledger derived financial attribute value combinations].[Derived financial hierarchy attribute value combination].&amp;[100.51100.00220.57420]" c="100.51100.00220.57420"/>
        <s v="[Ledger derived financial attribute value combinations].[Derived financial hierarchy attribute value combination].&amp;[100.51100.00230.57420]" c="100.51100.00230.57420"/>
        <s v="[Ledger derived financial attribute value combinations].[Derived financial hierarchy attribute value combination].&amp;[100.51100.00233.57420]" c="100.51100.00233.57420"/>
        <s v="[Ledger derived financial attribute value combinations].[Derived financial hierarchy attribute value combination].&amp;[100.51100.00235.57420]" c="100.51100.00235.57420"/>
        <s v="[Ledger derived financial attribute value combinations].[Derived financial hierarchy attribute value combination].&amp;[100.51100.00240.57420]" c="100.51100.00240.57420"/>
        <s v="[Ledger derived financial attribute value combinations].[Derived financial hierarchy attribute value combination].&amp;[100.51100.00250.57420]" c="100.51100.00250.57420"/>
        <s v="[Ledger derived financial attribute value combinations].[Derived financial hierarchy attribute value combination].&amp;[100.51100.00310.57420]" c="100.51100.00310.57420"/>
        <s v="[Ledger derived financial attribute value combinations].[Derived financial hierarchy attribute value combination].&amp;[100.51100.00335.57420]" c="100.51100.00335.57420"/>
        <s v="[Ledger derived financial attribute value combinations].[Derived financial hierarchy attribute value combination].&amp;[100.51100.00350.57420]" c="100.51100.00350.57420"/>
        <s v="[Ledger derived financial attribute value combinations].[Derived financial hierarchy attribute value combination].&amp;[100.51100.00351.57420]" c="100.51100.00351.57420"/>
        <s v="[Ledger derived financial attribute value combinations].[Derived financial hierarchy attribute value combination].&amp;[100.51100.00355.57420]" c="100.51100.00355.57420"/>
        <s v="[Ledger derived financial attribute value combinations].[Derived financial hierarchy attribute value combination].&amp;[100.51100.00360.57420]" c="100.51100.00360.57420"/>
        <s v="[Ledger derived financial attribute value combinations].[Derived financial hierarchy attribute value combination].&amp;[100.51100.00360.57423]" c="100.51100.00360.57423"/>
        <s v="[Ledger derived financial attribute value combinations].[Derived financial hierarchy attribute value combination].&amp;[100.51100.00370.57420]" c="100.51100.00370.57420"/>
        <s v="[Ledger derived financial attribute value combinations].[Derived financial hierarchy attribute value combination].&amp;[100.51100.00410.54720]" c="100.51100.00410.54720"/>
        <s v="[Ledger derived financial attribute value combinations].[Derived financial hierarchy attribute value combination].&amp;[100.51100.00410.57420]" c="100.51100.00410.57420"/>
        <s v="[Ledger derived financial attribute value combinations].[Derived financial hierarchy attribute value combination].&amp;[100.51100.00420.57420]" c="100.51100.00420.57420"/>
        <s v="[Ledger derived financial attribute value combinations].[Derived financial hierarchy attribute value combination].&amp;[100.51100.00421.57420]" c="100.51100.00421.57420"/>
        <s v="[Ledger derived financial attribute value combinations].[Derived financial hierarchy attribute value combination].&amp;[100.51100.00422.57420]" c="100.51100.00422.57420"/>
        <s v="[Ledger derived financial attribute value combinations].[Derived financial hierarchy attribute value combination].&amp;[100.51100.00430.57420]" c="100.51100.00430.57420"/>
        <s v="[Ledger derived financial attribute value combinations].[Derived financial hierarchy attribute value combination].&amp;[100.51100.00430.57423]" c="100.51100.00430.57423"/>
        <s v="[Ledger derived financial attribute value combinations].[Derived financial hierarchy attribute value combination].&amp;[100.51100.00440.57420]" c="100.51100.00440.57420"/>
        <s v="[Ledger derived financial attribute value combinations].[Derived financial hierarchy attribute value combination].&amp;[100.51100.00450.57420]" c="100.51100.00450.57420"/>
        <s v="[Ledger derived financial attribute value combinations].[Derived financial hierarchy attribute value combination].&amp;[100.51100.00480.57420]" c="100.51100.00480.57420"/>
        <s v="[Ledger derived financial attribute value combinations].[Derived financial hierarchy attribute value combination].&amp;[100.51100.00490.57420]" c="100.51100.00490.57420"/>
        <s v="[Ledger derived financial attribute value combinations].[Derived financial hierarchy attribute value combination].&amp;[100.51100.00491.57420]" c="100.51100.00491.57420"/>
        <s v="[Ledger derived financial attribute value combinations].[Derived financial hierarchy attribute value combination].&amp;[100.51100.00491.57423]" c="100.51100.00491.57423"/>
        <s v="[Ledger derived financial attribute value combinations].[Derived financial hierarchy attribute value combination].&amp;[100.51100.00961.57420]" c="100.51100.00961.57420"/>
        <s v="[Ledger derived financial attribute value combinations].[Derived financial hierarchy attribute value combination].&amp;[100.51100.00965.57420]" c="100.51100.00965.57420"/>
        <s v="[Ledger derived financial attribute value combinations].[Derived financial hierarchy attribute value combination].&amp;[100.51120.00490.57422]" c="100.51120.00490.57422"/>
        <s v="[Ledger derived financial attribute value combinations].[Derived financial hierarchy attribute value combination].&amp;[100.51201.00009.57423]" c="100.51201.00009.57423"/>
        <s v="[Ledger derived financial attribute value combinations].[Derived financial hierarchy attribute value combination].&amp;[100.51201.00110.57423]" c="100.51201.00110.57423"/>
        <s v="[Ledger derived financial attribute value combinations].[Derived financial hierarchy attribute value combination].&amp;[100.51201.00120.57423]" c="100.51201.00120.57423"/>
        <s v="[Ledger derived financial attribute value combinations].[Derived financial hierarchy attribute value combination].&amp;[100.51201.00130.57423]" c="100.51201.00130.57423"/>
        <s v="[Ledger derived financial attribute value combinations].[Derived financial hierarchy attribute value combination].&amp;[100.51201.00154.57423]" c="100.51201.00154.57423"/>
        <s v="[Ledger derived financial attribute value combinations].[Derived financial hierarchy attribute value combination].&amp;[100.51201.00220.57423]" c="100.51201.00220.57423"/>
        <s v="[Ledger derived financial attribute value combinations].[Derived financial hierarchy attribute value combination].&amp;[100.51201.00230.57423]" c="100.51201.00230.57423"/>
        <s v="[Ledger derived financial attribute value combinations].[Derived financial hierarchy attribute value combination].&amp;[100.51201.00233.57423]" c="100.51201.00233.57423"/>
        <s v="[Ledger derived financial attribute value combinations].[Derived financial hierarchy attribute value combination].&amp;[100.51201.00235.57423]" c="100.51201.00235.57423"/>
        <s v="[Ledger derived financial attribute value combinations].[Derived financial hierarchy attribute value combination].&amp;[100.51201.00240.57423]" c="100.51201.00240.57423"/>
        <s v="[Ledger derived financial attribute value combinations].[Derived financial hierarchy attribute value combination].&amp;[100.51201.00250.57423]" c="100.51201.00250.57423"/>
        <s v="[Ledger derived financial attribute value combinations].[Derived financial hierarchy attribute value combination].&amp;[100.51201.00310.57420]" c="100.51201.00310.57420"/>
        <s v="[Ledger derived financial attribute value combinations].[Derived financial hierarchy attribute value combination].&amp;[100.51201.00310.57423]" c="100.51201.00310.57423"/>
        <s v="[Ledger derived financial attribute value combinations].[Derived financial hierarchy attribute value combination].&amp;[100.51201.00350.57423]" c="100.51201.00350.57423"/>
        <s v="[Ledger derived financial attribute value combinations].[Derived financial hierarchy attribute value combination].&amp;[100.51201.00355.57423]" c="100.51201.00355.57423"/>
        <s v="[Ledger derived financial attribute value combinations].[Derived financial hierarchy attribute value combination].&amp;[100.51201.00360.57423]" c="100.51201.00360.57423"/>
        <s v="[Ledger derived financial attribute value combinations].[Derived financial hierarchy attribute value combination].&amp;[100.51201.00410.57423]" c="100.51201.00410.57423"/>
        <s v="[Ledger derived financial attribute value combinations].[Derived financial hierarchy attribute value combination].&amp;[100.51201.00421.57423]" c="100.51201.00421.57423"/>
        <s v="[Ledger derived financial attribute value combinations].[Derived financial hierarchy attribute value combination].&amp;[100.51201.00422.57423]" c="100.51201.00422.57423"/>
        <s v="[Ledger derived financial attribute value combinations].[Derived financial hierarchy attribute value combination].&amp;[100.51201.00430.57420]" c="100.51201.00430.57420"/>
        <s v="[Ledger derived financial attribute value combinations].[Derived financial hierarchy attribute value combination].&amp;[100.51201.00430.57422]" c="100.51201.00430.57422"/>
        <s v="[Ledger derived financial attribute value combinations].[Derived financial hierarchy attribute value combination].&amp;[100.51201.00430.57423]" c="100.51201.00430.57423"/>
        <s v="[Ledger derived financial attribute value combinations].[Derived financial hierarchy attribute value combination].&amp;[100.51201.00440.57423]" c="100.51201.00440.57423"/>
        <s v="[Ledger derived financial attribute value combinations].[Derived financial hierarchy attribute value combination].&amp;[100.51201.00450.57423]" c="100.51201.00450.57423"/>
        <s v="[Ledger derived financial attribute value combinations].[Derived financial hierarchy attribute value combination].&amp;[100.51201.00480.57423]" c="100.51201.00480.57423"/>
        <s v="[Ledger derived financial attribute value combinations].[Derived financial hierarchy attribute value combination].&amp;[100.51201.00490.57422]" c="100.51201.00490.57422"/>
        <s v="[Ledger derived financial attribute value combinations].[Derived financial hierarchy attribute value combination].&amp;[100.51201.00490.57423]" c="100.51201.00490.57423"/>
        <s v="[Ledger derived financial attribute value combinations].[Derived financial hierarchy attribute value combination].&amp;[100.51201.00491.57423]" c="100.51201.00491.57423"/>
        <s v="[Ledger derived financial attribute value combinations].[Derived financial hierarchy attribute value combination].&amp;[100.51201.00961.57423]" c="100.51201.00961.57423"/>
        <s v="[Ledger derived financial attribute value combinations].[Derived financial hierarchy attribute value combination].&amp;[100.51201.00965.57423]" c="100.51201.00965.57423"/>
        <s v="[Ledger derived financial attribute value combinations].[Derived financial hierarchy attribute value combination].&amp;[100.51202.00360.57422]" c="100.51202.00360.57422"/>
        <s v="[Ledger derived financial attribute value combinations].[Derived financial hierarchy attribute value combination].&amp;[100.51203.00110.57691]" c="100.51203.00110.57691"/>
        <s v="[Ledger derived financial attribute value combinations].[Derived financial hierarchy attribute value combination].&amp;[100.51203.00120.57691]" c="100.51203.00120.57691"/>
        <s v="[Ledger derived financial attribute value combinations].[Derived financial hierarchy attribute value combination].&amp;[100.51203.00130.57423]" c="100.51203.00130.57423"/>
        <s v="[Ledger derived financial attribute value combinations].[Derived financial hierarchy attribute value combination].&amp;[100.51203.00130.57691]" c="100.51203.00130.57691"/>
        <s v="[Ledger derived financial attribute value combinations].[Derived financial hierarchy attribute value combination].&amp;[100.51203.00154.57691]" c="100.51203.00154.57691"/>
        <s v="[Ledger derived financial attribute value combinations].[Derived financial hierarchy attribute value combination].&amp;[100.51203.00220.57423]" c="100.51203.00220.57423"/>
        <s v="[Ledger derived financial attribute value combinations].[Derived financial hierarchy attribute value combination].&amp;[100.51203.00220.57691]" c="100.51203.00220.57691"/>
        <s v="[Ledger derived financial attribute value combinations].[Derived financial hierarchy attribute value combination].&amp;[100.51203.00230.57423]" c="100.51203.00230.57423"/>
        <s v="[Ledger derived financial attribute value combinations].[Derived financial hierarchy attribute value combination].&amp;[100.51203.00230.57691]" c="100.51203.00230.57691"/>
        <s v="[Ledger derived financial attribute value combinations].[Derived financial hierarchy attribute value combination].&amp;[100.51203.00233.57423]" c="100.51203.00233.57423"/>
        <s v="[Ledger derived financial attribute value combinations].[Derived financial hierarchy attribute value combination].&amp;[100.51203.00233.57691]" c="100.51203.00233.57691"/>
        <s v="[Ledger derived financial attribute value combinations].[Derived financial hierarchy attribute value combination].&amp;[100.51203.00235.57423]" c="100.51203.00235.57423"/>
        <s v="[Ledger derived financial attribute value combinations].[Derived financial hierarchy attribute value combination].&amp;[100.51203.00235.57691]" c="100.51203.00235.57691"/>
        <s v="[Ledger derived financial attribute value combinations].[Derived financial hierarchy attribute value combination].&amp;[100.51203.00240.57691]" c="100.51203.00240.57691"/>
        <s v="[Ledger derived financial attribute value combinations].[Derived financial hierarchy attribute value combination].&amp;[100.51203.00250.57691]" c="100.51203.00250.57691"/>
        <s v="[Ledger derived financial attribute value combinations].[Derived financial hierarchy attribute value combination].&amp;[100.51203.00350.57691]" c="100.51203.00350.57691"/>
        <s v="[Ledger derived financial attribute value combinations].[Derived financial hierarchy attribute value combination].&amp;[100.51203.00360.57320]" c="100.51203.00360.57320"/>
        <s v="[Ledger derived financial attribute value combinations].[Derived financial hierarchy attribute value combination].&amp;[100.51203.00360.57422]" c="100.51203.00360.57422"/>
        <s v="[Ledger derived financial attribute value combinations].[Derived financial hierarchy attribute value combination].&amp;[100.51203.00360.57691]" c="100.51203.00360.57691"/>
        <s v="[Ledger derived financial attribute value combinations].[Derived financial hierarchy attribute value combination].&amp;[100.51203.00370.57691]" c="100.51203.00370.57691"/>
        <s v="[Ledger derived financial attribute value combinations].[Derived financial hierarchy attribute value combination].&amp;[100.51203.00410.57691]" c="100.51203.00410.57691"/>
        <s v="[Ledger derived financial attribute value combinations].[Derived financial hierarchy attribute value combination].&amp;[100.51203.00440.57691]" c="100.51203.00440.57691"/>
        <s v="[Ledger derived financial attribute value combinations].[Derived financial hierarchy attribute value combination].&amp;[100.51203.00490.57691]" c="100.51203.00490.57691"/>
        <s v="[Ledger derived financial attribute value combinations].[Derived financial hierarchy attribute value combination].&amp;[100.51203.00491.57691]" c="100.51203.00491.57691"/>
        <s v="[Ledger derived financial attribute value combinations].[Derived financial hierarchy attribute value combination].&amp;[100.51203.00961.57691]" c="100.51203.00961.57691"/>
        <s v="[Ledger derived financial attribute value combinations].[Derived financial hierarchy attribute value combination].&amp;[100.51203.00965.57423]" c="100.51203.00965.57423"/>
        <s v="[Ledger derived financial attribute value combinations].[Derived financial hierarchy attribute value combination].&amp;[100.51203.00965.57691]" c="100.51203.00965.57691"/>
        <s v="[Ledger derived financial attribute value combinations].[Derived financial hierarchy attribute value combination].&amp;[100.51204.00110.57550]" c="100.51204.00110.57550"/>
        <s v="[Ledger derived financial attribute value combinations].[Derived financial hierarchy attribute value combination].&amp;[100.51204.00120.57550]" c="100.51204.00120.57550"/>
        <s v="[Ledger derived financial attribute value combinations].[Derived financial hierarchy attribute value combination].&amp;[100.51204.00130.57422]" c="100.51204.00130.57422"/>
        <s v="[Ledger derived financial attribute value combinations].[Derived financial hierarchy attribute value combination].&amp;[100.51204.00130.57550]" c="100.51204.00130.57550"/>
        <s v="[Ledger derived financial attribute value combinations].[Derived financial hierarchy attribute value combination].&amp;[100.51204.00154.57550]" c="100.51204.00154.57550"/>
        <s v="[Ledger derived financial attribute value combinations].[Derived financial hierarchy attribute value combination].&amp;[100.51204.00220.57422]" c="100.51204.00220.57422"/>
        <s v="[Ledger derived financial attribute value combinations].[Derived financial hierarchy attribute value combination].&amp;[100.51204.00220.57550]" c="100.51204.00220.57550"/>
        <s v="[Ledger derived financial attribute value combinations].[Derived financial hierarchy attribute value combination].&amp;[100.51204.00230.57550]" c="100.51204.00230.57550"/>
        <s v="[Ledger derived financial attribute value combinations].[Derived financial hierarchy attribute value combination].&amp;[100.51204.00235.57422]" c="100.51204.00235.57422"/>
        <s v="[Ledger derived financial attribute value combinations].[Derived financial hierarchy attribute value combination].&amp;[100.51204.00235.57550]" c="100.51204.00235.57550"/>
        <s v="[Ledger derived financial attribute value combinations].[Derived financial hierarchy attribute value combination].&amp;[100.51204.00240.57422]" c="100.51204.00240.57422"/>
        <s v="[Ledger derived financial attribute value combinations].[Derived financial hierarchy attribute value combination].&amp;[100.51204.00240.57550]" c="100.51204.00240.57550"/>
        <s v="[Ledger derived financial attribute value combinations].[Derived financial hierarchy attribute value combination].&amp;[100.51204.00250.57550]" c="100.51204.00250.57550"/>
        <s v="[Ledger derived financial attribute value combinations].[Derived financial hierarchy attribute value combination].&amp;[100.51204.00310.57550]" c="100.51204.00310.57550"/>
        <s v="[Ledger derived financial attribute value combinations].[Derived financial hierarchy attribute value combination].&amp;[100.51204.00350.57550]" c="100.51204.00350.57550"/>
        <s v="[Ledger derived financial attribute value combinations].[Derived financial hierarchy attribute value combination].&amp;[100.51204.00355.57550]" c="100.51204.00355.57550"/>
        <s v="[Ledger derived financial attribute value combinations].[Derived financial hierarchy attribute value combination].&amp;[100.51204.00360.57422]" c="100.51204.00360.57422"/>
        <s v="[Ledger derived financial attribute value combinations].[Derived financial hierarchy attribute value combination].&amp;[100.51204.00360.57550]" c="100.51204.00360.57550"/>
        <s v="[Ledger derived financial attribute value combinations].[Derived financial hierarchy attribute value combination].&amp;[100.51204.00410.57422]" c="100.51204.00410.57422"/>
        <s v="[Ledger derived financial attribute value combinations].[Derived financial hierarchy attribute value combination].&amp;[100.51204.00410.57550]" c="100.51204.00410.57550"/>
        <s v="[Ledger derived financial attribute value combinations].[Derived financial hierarchy attribute value combination].&amp;[100.51204.00420.57550]" c="100.51204.00420.57550"/>
        <s v="[Ledger derived financial attribute value combinations].[Derived financial hierarchy attribute value combination].&amp;[100.51204.00422.57550]" c="100.51204.00422.57550"/>
        <s v="[Ledger derived financial attribute value combinations].[Derived financial hierarchy attribute value combination].&amp;[100.51204.00430.57550]" c="100.51204.00430.57550"/>
        <s v="[Ledger derived financial attribute value combinations].[Derived financial hierarchy attribute value combination].&amp;[100.51204.00440.57550]" c="100.51204.00440.57550"/>
        <s v="[Ledger derived financial attribute value combinations].[Derived financial hierarchy attribute value combination].&amp;[100.51204.00450.57550]" c="100.51204.00450.57550"/>
        <s v="[Ledger derived financial attribute value combinations].[Derived financial hierarchy attribute value combination].&amp;[100.51204.00480.57422]" c="100.51204.00480.57422"/>
        <s v="[Ledger derived financial attribute value combinations].[Derived financial hierarchy attribute value combination].&amp;[100.51204.00480.57550]" c="100.51204.00480.57550"/>
        <s v="[Ledger derived financial attribute value combinations].[Derived financial hierarchy attribute value combination].&amp;[100.51204.00490.57550]" c="100.51204.00490.57550"/>
        <s v="[Ledger derived financial attribute value combinations].[Derived financial hierarchy attribute value combination].&amp;[100.51204.00961.57550]" c="100.51204.00961.57550"/>
        <s v="[Ledger derived financial attribute value combinations].[Derived financial hierarchy attribute value combination].&amp;[100.51204.00965.57422]" c="100.51204.00965.57422"/>
        <s v="[Ledger derived financial attribute value combinations].[Derived financial hierarchy attribute value combination].&amp;[100.51204.00965.57550]" c="100.51204.00965.57550"/>
        <s v="[Ledger derived financial attribute value combinations].[Derived financial hierarchy attribute value combination].&amp;[100.51205.00120.57423]" c="100.51205.00120.57423"/>
        <s v="[Ledger derived financial attribute value combinations].[Derived financial hierarchy attribute value combination].&amp;[100.51205.00130.57423]" c="100.51205.00130.57423"/>
        <s v="[Ledger derived financial attribute value combinations].[Derived financial hierarchy attribute value combination].&amp;[100.51205.00220.57423]" c="100.51205.00220.57423"/>
        <s v="[Ledger derived financial attribute value combinations].[Derived financial hierarchy attribute value combination].&amp;[100.51205.00230.57423]" c="100.51205.00230.57423"/>
        <s v="[Ledger derived financial attribute value combinations].[Derived financial hierarchy attribute value combination].&amp;[100.51205.00235.57423]" c="100.51205.00235.57423"/>
        <s v="[Ledger derived financial attribute value combinations].[Derived financial hierarchy attribute value combination].&amp;[100.51205.00240.57423]" c="100.51205.00240.57423"/>
        <s v="[Ledger derived financial attribute value combinations].[Derived financial hierarchy attribute value combination].&amp;[100.51205.00350.57423]" c="100.51205.00350.57423"/>
        <s v="[Ledger derived financial attribute value combinations].[Derived financial hierarchy attribute value combination].&amp;[100.51205.00360.57423]" c="100.51205.00360.57423"/>
        <s v="[Ledger derived financial attribute value combinations].[Derived financial hierarchy attribute value combination].&amp;[100.51205.00410.57422]" c="100.51205.00410.57422"/>
        <s v="[Ledger derived financial attribute value combinations].[Derived financial hierarchy attribute value combination].&amp;[100.51205.00410.57423]" c="100.51205.00410.57423"/>
        <s v="[Ledger derived financial attribute value combinations].[Derived financial hierarchy attribute value combination].&amp;[100.51205.00440.57423]" c="100.51205.00440.57423"/>
        <s v="[Ledger derived financial attribute value combinations].[Derived financial hierarchy attribute value combination].&amp;[100.51205.00490.57423]" c="100.51205.00490.57423"/>
        <s v="[Ledger derived financial attribute value combinations].[Derived financial hierarchy attribute value combination].&amp;[100.51205.00491.57423]" c="100.51205.00491.57423"/>
        <s v="[Ledger derived financial attribute value combinations].[Derived financial hierarchy attribute value combination].&amp;[100.51205.00965.57423]" c="100.51205.00965.57423"/>
        <s v="[Ledger derived financial attribute value combinations].[Derived financial hierarchy attribute value combination].&amp;[100.51206.00009.57621]" c="100.51206.00009.57621"/>
        <s v="[Ledger derived financial attribute value combinations].[Derived financial hierarchy attribute value combination].&amp;[100.51206.00350.57621]" c="100.51206.00350.57621"/>
        <s v="[Ledger derived financial attribute value combinations].[Derived financial hierarchy attribute value combination].&amp;[100.51206.00355.57621]" c="100.51206.00355.57621"/>
        <s v="[Ledger derived financial attribute value combinations].[Derived financial hierarchy attribute value combination].&amp;[100.51206.00360.57621]" c="100.51206.00360.57621"/>
        <s v="[Ledger derived financial attribute value combinations].[Derived financial hierarchy attribute value combination].&amp;[100.51206.00410.57621]" c="100.51206.00410.57621"/>
        <s v="[Ledger derived financial attribute value combinations].[Derived financial hierarchy attribute value combination].&amp;[100.51206.00430.57621]" c="100.51206.00430.57621"/>
        <s v="[Ledger derived financial attribute value combinations].[Derived financial hierarchy attribute value combination].&amp;[100.51206.00440.57621]" c="100.51206.00440.57621"/>
        <s v="[Ledger derived financial attribute value combinations].[Derived financial hierarchy attribute value combination].&amp;[100.51206.00450.57621]" c="100.51206.00450.57621"/>
        <s v="[Ledger derived financial attribute value combinations].[Derived financial hierarchy attribute value combination].&amp;[100.51206.00480.57621]" c="100.51206.00480.57621"/>
        <s v="[Ledger derived financial attribute value combinations].[Derived financial hierarchy attribute value combination].&amp;[100.51206.00491.57621]" c="100.51206.00491.57621"/>
        <s v="[Ledger derived financial attribute value combinations].[Derived financial hierarchy attribute value combination].&amp;[100.51300.00110.57422]" c="100.51300.00110.57422"/>
        <s v="[Ledger derived financial attribute value combinations].[Derived financial hierarchy attribute value combination].&amp;[100.51300.00120.57422]" c="100.51300.00120.57422"/>
        <s v="[Ledger derived financial attribute value combinations].[Derived financial hierarchy attribute value combination].&amp;[100.51300.00130.57422]" c="100.51300.00130.57422"/>
        <s v="[Ledger derived financial attribute value combinations].[Derived financial hierarchy attribute value combination].&amp;[100.51300.00154.57422]" c="100.51300.00154.57422"/>
        <s v="[Ledger derived financial attribute value combinations].[Derived financial hierarchy attribute value combination].&amp;[100.51300.00220.57422]" c="100.51300.00220.57422"/>
        <s v="[Ledger derived financial attribute value combinations].[Derived financial hierarchy attribute value combination].&amp;[100.51300.00230.57422]" c="100.51300.00230.57422"/>
        <s v="[Ledger derived financial attribute value combinations].[Derived financial hierarchy attribute value combination].&amp;[100.51300.00233.57422]" c="100.51300.00233.57422"/>
        <s v="[Ledger derived financial attribute value combinations].[Derived financial hierarchy attribute value combination].&amp;[100.51300.00235.57422]" c="100.51300.00235.57422"/>
        <s v="[Ledger derived financial attribute value combinations].[Derived financial hierarchy attribute value combination].&amp;[100.51300.00240.57422]" c="100.51300.00240.57422"/>
        <s v="[Ledger derived financial attribute value combinations].[Derived financial hierarchy attribute value combination].&amp;[100.51300.00250.57422]" c="100.51300.00250.57422"/>
        <s v="[Ledger derived financial attribute value combinations].[Derived financial hierarchy attribute value combination].&amp;[100.51300.00310.57422]" c="100.51300.00310.57422"/>
        <s v="[Ledger derived financial attribute value combinations].[Derived financial hierarchy attribute value combination].&amp;[100.51300.00350.57422]" c="100.51300.00350.57422"/>
        <s v="[Ledger derived financial attribute value combinations].[Derived financial hierarchy attribute value combination].&amp;[100.51300.00351.57422]" c="100.51300.00351.57422"/>
        <s v="[Ledger derived financial attribute value combinations].[Derived financial hierarchy attribute value combination].&amp;[100.51300.00355.57422]" c="100.51300.00355.57422"/>
        <s v="[Ledger derived financial attribute value combinations].[Derived financial hierarchy attribute value combination].&amp;[100.51300.00360.57123]" c="100.51300.00360.57123"/>
        <s v="[Ledger derived financial attribute value combinations].[Derived financial hierarchy attribute value combination].&amp;[100.51300.00360.57422]" c="100.51300.00360.57422"/>
        <s v="[Ledger derived financial attribute value combinations].[Derived financial hierarchy attribute value combination].&amp;[100.51300.00370.57422]" c="100.51300.00370.57422"/>
        <s v="[Ledger derived financial attribute value combinations].[Derived financial hierarchy attribute value combination].&amp;[100.51300.00410.57422]" c="100.51300.00410.57422"/>
        <s v="[Ledger derived financial attribute value combinations].[Derived financial hierarchy attribute value combination].&amp;[100.51300.00422.57422]" c="100.51300.00422.57422"/>
        <s v="[Ledger derived financial attribute value combinations].[Derived financial hierarchy attribute value combination].&amp;[100.51300.00440.57422]" c="100.51300.00440.57422"/>
        <s v="[Ledger derived financial attribute value combinations].[Derived financial hierarchy attribute value combination].&amp;[100.51300.00480.57422]" c="100.51300.00480.57422"/>
        <s v="[Ledger derived financial attribute value combinations].[Derived financial hierarchy attribute value combination].&amp;[100.51300.00490.57422]" c="100.51300.00490.57422"/>
        <s v="[Ledger derived financial attribute value combinations].[Derived financial hierarchy attribute value combination].&amp;[100.51300.00491.57422]" c="100.51300.00491.57422"/>
        <s v="[Ledger derived financial attribute value combinations].[Derived financial hierarchy attribute value combination].&amp;[100.51300.00961.57422]" c="100.51300.00961.57422"/>
        <s v="[Ledger derived financial attribute value combinations].[Derived financial hierarchy attribute value combination].&amp;[100.51300.00965.57422]" c="100.51300.00965.57422"/>
        <s v="[Ledger derived financial attribute value combinations].[Derived financial hierarchy attribute value combination].&amp;[100.51301.00130.57123]" c="100.51301.00130.57123"/>
        <s v="[Ledger derived financial attribute value combinations].[Derived financial hierarchy attribute value combination].&amp;[100.51301.00220.57123]" c="100.51301.00220.57123"/>
        <s v="[Ledger derived financial attribute value combinations].[Derived financial hierarchy attribute value combination].&amp;[100.51301.00230.57123]" c="100.51301.00230.57123"/>
        <s v="[Ledger derived financial attribute value combinations].[Derived financial hierarchy attribute value combination].&amp;[100.51301.00233.57123]" c="100.51301.00233.57123"/>
        <s v="[Ledger derived financial attribute value combinations].[Derived financial hierarchy attribute value combination].&amp;[100.51301.00235.57123]" c="100.51301.00235.57123"/>
        <s v="[Ledger derived financial attribute value combinations].[Derived financial hierarchy attribute value combination].&amp;[100.51301.00310.57123]" c="100.51301.00310.57123"/>
        <s v="[Ledger derived financial attribute value combinations].[Derived financial hierarchy attribute value combination].&amp;[100.51301.00310.57422]" c="100.51301.00310.57422"/>
        <s v="[Ledger derived financial attribute value combinations].[Derived financial hierarchy attribute value combination].&amp;[100.51301.00350.57123]" c="100.51301.00350.57123"/>
        <s v="[Ledger derived financial attribute value combinations].[Derived financial hierarchy attribute value combination].&amp;[100.51301.00351.57123]" c="100.51301.00351.57123"/>
        <s v="[Ledger derived financial attribute value combinations].[Derived financial hierarchy attribute value combination].&amp;[100.51301.00360.57123]" c="100.51301.00360.57123"/>
        <s v="[Ledger derived financial attribute value combinations].[Derived financial hierarchy attribute value combination].&amp;[100.51301.00360.57422]" c="100.51301.00360.57422"/>
        <s v="[Ledger derived financial attribute value combinations].[Derived financial hierarchy attribute value combination].&amp;[100.51301.00370.57123]" c="100.51301.00370.57123"/>
        <s v="[Ledger derived financial attribute value combinations].[Derived financial hierarchy attribute value combination].&amp;[100.51301.00410.57123]" c="100.51301.00410.57123"/>
        <s v="[Ledger derived financial attribute value combinations].[Derived financial hierarchy attribute value combination].&amp;[100.51301.00450.57123]" c="100.51301.00450.57123"/>
        <s v="[Ledger derived financial attribute value combinations].[Derived financial hierarchy attribute value combination].&amp;[100.51301.00490.57123]" c="100.51301.00490.57123"/>
        <s v="[Ledger derived financial attribute value combinations].[Derived financial hierarchy attribute value combination].&amp;[100.51301.00490.57422]" c="100.51301.00490.57422"/>
        <s v="[Ledger derived financial attribute value combinations].[Derived financial hierarchy attribute value combination].&amp;[100.51301.00491.57123]" c="100.51301.00491.57123"/>
        <s v="[Ledger derived financial attribute value combinations].[Derived financial hierarchy attribute value combination].&amp;[100.51301.00491.57423]" c="100.51301.00491.57423"/>
        <s v="[Ledger derived financial attribute value combinations].[Derived financial hierarchy attribute value combination].&amp;[100.51301.00965.57123]" c="100.51301.00965.57123"/>
        <s v="[Ledger derived financial attribute value combinations].[Derived financial hierarchy attribute value combination].&amp;[100.51302.00360.57123]" c="100.51302.00360.57123"/>
        <s v="[Ledger derived financial attribute value combinations].[Derived financial hierarchy attribute value combination].&amp;[100.51302.00360.57422]" c="100.51302.00360.57422"/>
        <s v="[Ledger derived financial attribute value combinations].[Derived financial hierarchy attribute value combination].&amp;[100.51400.00110.57422]" c="100.51400.00110.57422"/>
        <s v="[Ledger derived financial attribute value combinations].[Derived financial hierarchy attribute value combination].&amp;[100.51400.00117.57422]" c="100.51400.00117.57422"/>
        <s v="[Ledger derived financial attribute value combinations].[Derived financial hierarchy attribute value combination].&amp;[100.51400.00120.57422]" c="100.51400.00120.57422"/>
        <s v="[Ledger derived financial attribute value combinations].[Derived financial hierarchy attribute value combination].&amp;[100.51400.00130.57422]" c="100.51400.00130.57422"/>
        <s v="[Ledger derived financial attribute value combinations].[Derived financial hierarchy attribute value combination].&amp;[100.51400.00154.57422]" c="100.51400.00154.57422"/>
        <s v="[Ledger derived financial attribute value combinations].[Derived financial hierarchy attribute value combination].&amp;[100.51400.00220.57422]" c="100.51400.00220.57422"/>
        <s v="[Ledger derived financial attribute value combinations].[Derived financial hierarchy attribute value combination].&amp;[100.51400.00230.57422]" c="100.51400.00230.57422"/>
        <s v="[Ledger derived financial attribute value combinations].[Derived financial hierarchy attribute value combination].&amp;[100.51400.00233.57422]" c="100.51400.00233.57422"/>
        <s v="[Ledger derived financial attribute value combinations].[Derived financial hierarchy attribute value combination].&amp;[100.51400.00235.57422]" c="100.51400.00235.57422"/>
        <s v="[Ledger derived financial attribute value combinations].[Derived financial hierarchy attribute value combination].&amp;[100.51400.00250.57422]" c="100.51400.00250.57422"/>
        <s v="[Ledger derived financial attribute value combinations].[Derived financial hierarchy attribute value combination].&amp;[100.51400.00310.57422]" c="100.51400.00310.57422"/>
        <s v="[Ledger derived financial attribute value combinations].[Derived financial hierarchy attribute value combination].&amp;[100.51400.00360.57422]" c="100.51400.00360.57422"/>
        <s v="[Ledger derived financial attribute value combinations].[Derived financial hierarchy attribute value combination].&amp;[100.51400.00360.57423]" c="100.51400.00360.57423"/>
        <s v="[Ledger derived financial attribute value combinations].[Derived financial hierarchy attribute value combination].&amp;[100.51400.00410.57422]" c="100.51400.00410.57422"/>
        <s v="[Ledger derived financial attribute value combinations].[Derived financial hierarchy attribute value combination].&amp;[100.51400.00490.57422]" c="100.51400.00490.57422"/>
        <s v="[Ledger derived financial attribute value combinations].[Derived financial hierarchy attribute value combination].&amp;[100.51400.00961.57422]" c="100.51400.00961.57422"/>
        <s v="[Ledger derived financial attribute value combinations].[Derived financial hierarchy attribute value combination].&amp;[100.51400.00965.57422]" c="100.51400.00965.57422"/>
        <s v="[Ledger derived financial attribute value combinations].[Derived financial hierarchy attribute value combination].&amp;[100.51500.00360.57422]" c="100.51500.00360.57422"/>
        <s v="[Ledger derived financial attribute value combinations].[Derived financial hierarchy attribute value combination].&amp;[100.51500.00360.57691]" c="100.51500.00360.57691"/>
        <s v="[Ledger derived financial attribute value combinations].[Derived financial hierarchy attribute value combination].&amp;[100.51500.00410.57422]" c="100.51500.00410.57422"/>
        <s v="[Ledger derived financial attribute value combinations].[Derived financial hierarchy attribute value combination].&amp;[100.51500.00420.57410]" c="100.51500.00420.57410"/>
        <s v="[Ledger derived financial attribute value combinations].[Derived financial hierarchy attribute value combination].&amp;[100.51500.00430.57422]" c="100.51500.00430.57422"/>
        <s v="[Ledger derived financial attribute value combinations].[Derived financial hierarchy attribute value combination].&amp;[100.51500.00490.57422]" c="100.51500.00490.57422"/>
        <s v="[Ledger derived financial attribute value combinations].[Derived financial hierarchy attribute value combination].&amp;[100.51500.00491.57422]" c="100.51500.00491.57422"/>
        <s v="[Ledger derived financial attribute value combinations].[Derived financial hierarchy attribute value combination].&amp;[100.51510.00410.57422]" c="100.51510.00410.57422"/>
        <s v="[Ledger derived financial attribute value combinations].[Derived financial hierarchy attribute value combination].&amp;[100.51600.00410.57422]" c="100.51600.00410.57422"/>
        <s v="[Ledger derived financial attribute value combinations].[Derived financial hierarchy attribute value combination].&amp;[100.51600.00440.57422]" c="100.51600.00440.57422"/>
        <s v="[Ledger derived financial attribute value combinations].[Derived financial hierarchy attribute value combination].&amp;[100.51600.00491.57422]" c="100.51600.00491.57422"/>
        <s v="[Ledger derived financial attribute value combinations].[Derived financial hierarchy attribute value combination].&amp;[100.51601.00360.57423]" c="100.51601.00360.57423"/>
        <s v="[Ledger derived financial attribute value combinations].[Derived financial hierarchy attribute value combination].&amp;[100.51601.00410.57423]" c="100.51601.00410.57423"/>
        <s v="[Ledger derived financial attribute value combinations].[Derived financial hierarchy attribute value combination].&amp;[100.51701.00440.57422]" c="100.51701.00440.57422"/>
        <s v="[Ledger derived financial attribute value combinations].[Derived financial hierarchy attribute value combination].&amp;[100.51702.00410.57422]" c="100.51702.00410.57422"/>
        <s v="[Ledger derived financial attribute value combinations].[Derived financial hierarchy attribute value combination].&amp;[100.51888.00001.50800]" c="100.51888.00001.50800"/>
        <s v="[Ledger derived financial attribute value combinations].[Derived financial hierarchy attribute value combination].&amp;[100.52100.00009.57681]" c="100.52100.00009.57681"/>
        <s v="[Ledger derived financial attribute value combinations].[Derived financial hierarchy attribute value combination].&amp;[100.52100.00110.57681]" c="100.52100.00110.57681"/>
        <s v="[Ledger derived financial attribute value combinations].[Derived financial hierarchy attribute value combination].&amp;[100.52100.00117.57681]" c="100.52100.00117.57681"/>
        <s v="[Ledger derived financial attribute value combinations].[Derived financial hierarchy attribute value combination].&amp;[100.52100.00120.57681]" c="100.52100.00120.57681"/>
        <s v="[Ledger derived financial attribute value combinations].[Derived financial hierarchy attribute value combination].&amp;[100.52100.00130.57681]" c="100.52100.00130.57681"/>
        <s v="[Ledger derived financial attribute value combinations].[Derived financial hierarchy attribute value combination].&amp;[100.52100.00154.57681]" c="100.52100.00154.57681"/>
        <s v="[Ledger derived financial attribute value combinations].[Derived financial hierarchy attribute value combination].&amp;[100.52100.00155.57681]" c="100.52100.00155.57681"/>
        <s v="[Ledger derived financial attribute value combinations].[Derived financial hierarchy attribute value combination].&amp;[100.52100.00217.57681]" c="100.52100.00217.57681"/>
        <s v="[Ledger derived financial attribute value combinations].[Derived financial hierarchy attribute value combination].&amp;[100.52100.00220.57681]" c="100.52100.00220.57681"/>
        <s v="[Ledger derived financial attribute value combinations].[Derived financial hierarchy attribute value combination].&amp;[100.52100.00220.57691]" c="100.52100.00220.57691"/>
        <s v="[Ledger derived financial attribute value combinations].[Derived financial hierarchy attribute value combination].&amp;[100.52100.00230.57681]" c="100.52100.00230.57681"/>
        <s v="[Ledger derived financial attribute value combinations].[Derived financial hierarchy attribute value combination].&amp;[100.52100.00233.57681]" c="100.52100.00233.57681"/>
        <s v="[Ledger derived financial attribute value combinations].[Derived financial hierarchy attribute value combination].&amp;[100.52100.00235.57681]" c="100.52100.00235.57681"/>
        <s v="[Ledger derived financial attribute value combinations].[Derived financial hierarchy attribute value combination].&amp;[100.52100.00240.57680]" c="100.52100.00240.57680"/>
        <s v="[Ledger derived financial attribute value combinations].[Derived financial hierarchy attribute value combination].&amp;[100.52100.00240.57681]" c="100.52100.00240.57681"/>
        <s v="[Ledger derived financial attribute value combinations].[Derived financial hierarchy attribute value combination].&amp;[100.52100.00250.57681]" c="100.52100.00250.57681"/>
        <s v="[Ledger derived financial attribute value combinations].[Derived financial hierarchy attribute value combination].&amp;[100.52100.00310.57681]" c="100.52100.00310.57681"/>
        <s v="[Ledger derived financial attribute value combinations].[Derived financial hierarchy attribute value combination].&amp;[100.52100.00350.57680]" c="100.52100.00350.57680"/>
        <s v="[Ledger derived financial attribute value combinations].[Derived financial hierarchy attribute value combination].&amp;[100.52100.00350.57681]" c="100.52100.00350.57681"/>
        <s v="[Ledger derived financial attribute value combinations].[Derived financial hierarchy attribute value combination].&amp;[100.52100.00351.57681]" c="100.52100.00351.57681"/>
        <s v="[Ledger derived financial attribute value combinations].[Derived financial hierarchy attribute value combination].&amp;[100.52100.00360.57680]" c="100.52100.00360.57680"/>
        <s v="[Ledger derived financial attribute value combinations].[Derived financial hierarchy attribute value combination].&amp;[100.52100.00360.57681]" c="100.52100.00360.57681"/>
        <s v="[Ledger derived financial attribute value combinations].[Derived financial hierarchy attribute value combination].&amp;[100.52100.00360.57683]" c="100.52100.00360.57683"/>
        <s v="[Ledger derived financial attribute value combinations].[Derived financial hierarchy attribute value combination].&amp;[100.52100.00360.57685]" c="100.52100.00360.57685"/>
        <s v="[Ledger derived financial attribute value combinations].[Derived financial hierarchy attribute value combination].&amp;[100.52100.00360.57689]" c="100.52100.00360.57689"/>
        <s v="[Ledger derived financial attribute value combinations].[Derived financial hierarchy attribute value combination].&amp;[100.52100.00410.57681]" c="100.52100.00410.57681"/>
        <s v="[Ledger derived financial attribute value combinations].[Derived financial hierarchy attribute value combination].&amp;[100.52100.00420.57681]" c="100.52100.00420.57681"/>
        <s v="[Ledger derived financial attribute value combinations].[Derived financial hierarchy attribute value combination].&amp;[100.52100.00421.57681]" c="100.52100.00421.57681"/>
        <s v="[Ledger derived financial attribute value combinations].[Derived financial hierarchy attribute value combination].&amp;[100.52100.00422.57681]" c="100.52100.00422.57681"/>
        <s v="[Ledger derived financial attribute value combinations].[Derived financial hierarchy attribute value combination].&amp;[100.52100.00430.57681]" c="100.52100.00430.57681"/>
        <s v="[Ledger derived financial attribute value combinations].[Derived financial hierarchy attribute value combination].&amp;[100.52100.00440.57681]" c="100.52100.00440.57681"/>
        <s v="[Ledger derived financial attribute value combinations].[Derived financial hierarchy attribute value combination].&amp;[100.52100.00450.57681]" c="100.52100.00450.57681"/>
        <s v="[Ledger derived financial attribute value combinations].[Derived financial hierarchy attribute value combination].&amp;[100.52100.00471.57681]" c="100.52100.00471.57681"/>
        <s v="[Ledger derived financial attribute value combinations].[Derived financial hierarchy attribute value combination].&amp;[100.52100.00472.57681]" c="100.52100.00472.57681"/>
        <s v="[Ledger derived financial attribute value combinations].[Derived financial hierarchy attribute value combination].&amp;[100.52100.00473.57681]" c="100.52100.00473.57681"/>
        <s v="[Ledger derived financial attribute value combinations].[Derived financial hierarchy attribute value combination].&amp;[100.52100.00474.57681]" c="100.52100.00474.57681"/>
        <s v="[Ledger derived financial attribute value combinations].[Derived financial hierarchy attribute value combination].&amp;[100.52100.00475.57681]" c="100.52100.00475.57681"/>
        <s v="[Ledger derived financial attribute value combinations].[Derived financial hierarchy attribute value combination].&amp;[100.52100.00480.57680]" c="100.52100.00480.57680"/>
        <s v="[Ledger derived financial attribute value combinations].[Derived financial hierarchy attribute value combination].&amp;[100.52100.00480.57681]" c="100.52100.00480.57681"/>
        <s v="[Ledger derived financial attribute value combinations].[Derived financial hierarchy attribute value combination].&amp;[100.52100.00480.57683]" c="100.52100.00480.57683"/>
        <s v="[Ledger derived financial attribute value combinations].[Derived financial hierarchy attribute value combination].&amp;[100.52100.00490.57681]" c="100.52100.00490.57681"/>
        <s v="[Ledger derived financial attribute value combinations].[Derived financial hierarchy attribute value combination].&amp;[100.52100.00491.57680]" c="100.52100.00491.57680"/>
        <s v="[Ledger derived financial attribute value combinations].[Derived financial hierarchy attribute value combination].&amp;[100.52100.00491.57681]" c="100.52100.00491.57681"/>
        <s v="[Ledger derived financial attribute value combinations].[Derived financial hierarchy attribute value combination].&amp;[100.52100.00496.57681]" c="100.52100.00496.57681"/>
        <s v="[Ledger derived financial attribute value combinations].[Derived financial hierarchy attribute value combination].&amp;[100.52100.00510.57681]" c="100.52100.00510.57681"/>
        <s v="[Ledger derived financial attribute value combinations].[Derived financial hierarchy attribute value combination].&amp;[100.52100.00961.57681]" c="100.52100.00961.57681"/>
        <s v="[Ledger derived financial attribute value combinations].[Derived financial hierarchy attribute value combination].&amp;[100.52100.00965.57681]" c="100.52100.00965.57681"/>
        <s v="[Ledger derived financial attribute value combinations].[Derived financial hierarchy attribute value combination].&amp;[100.52100.00980.57681]" c="100.52100.00980.57681"/>
        <s v="[Ledger derived financial attribute value combinations].[Derived financial hierarchy attribute value combination].&amp;[100.52100.00981.57681]" c="100.52100.00981.57681"/>
        <s v="[Ledger derived financial attribute value combinations].[Derived financial hierarchy attribute value combination].&amp;[100.52100.00982.57681]" c="100.52100.00982.57681"/>
        <s v="[Ledger derived financial attribute value combinations].[Derived financial hierarchy attribute value combination].&amp;[100.52100.36719..]" c="100.52100.36719.."/>
        <s v="[Ledger derived financial attribute value combinations].[Derived financial hierarchy attribute value combination].&amp;[100.52100.36990..]" c="100.52100.36990.."/>
        <s v="[Ledger derived financial attribute value combinations].[Derived financial hierarchy attribute value combination].&amp;[100.52105.00350.57682]" c="100.52105.00350.57682"/>
        <s v="[Ledger derived financial attribute value combinations].[Derived financial hierarchy attribute value combination].&amp;[100.52105.00360.57682]" c="100.52105.00360.57682"/>
        <s v="[Ledger derived financial attribute value combinations].[Derived financial hierarchy attribute value combination].&amp;[100.52105.00360.57684]" c="100.52105.00360.57684"/>
        <s v="[Ledger derived financial attribute value combinations].[Derived financial hierarchy attribute value combination].&amp;[100.52105.00450.57682]" c="100.52105.00450.57682"/>
        <s v="[Ledger derived financial attribute value combinations].[Derived financial hierarchy attribute value combination].&amp;[100.52105.00480.57682]" c="100.52105.00480.57682"/>
        <s v="[Ledger derived financial attribute value combinations].[Derived financial hierarchy attribute value combination].&amp;[100.52110.00009.57683]" c="100.52110.00009.57683"/>
        <s v="[Ledger derived financial attribute value combinations].[Derived financial hierarchy attribute value combination].&amp;[100.52110.00350.57683]" c="100.52110.00350.57683"/>
        <s v="[Ledger derived financial attribute value combinations].[Derived financial hierarchy attribute value combination].&amp;[100.52110.00360.57681]" c="100.52110.00360.57681"/>
        <s v="[Ledger derived financial attribute value combinations].[Derived financial hierarchy attribute value combination].&amp;[100.52110.00360.57682]" c="100.52110.00360.57682"/>
        <s v="[Ledger derived financial attribute value combinations].[Derived financial hierarchy attribute value combination].&amp;[100.52110.00360.57683]" c="100.52110.00360.57683"/>
        <s v="[Ledger derived financial attribute value combinations].[Derived financial hierarchy attribute value combination].&amp;[100.52110.00360.57686]" c="100.52110.00360.57686"/>
        <s v="[Ledger derived financial attribute value combinations].[Derived financial hierarchy attribute value combination].&amp;[100.52110.00450.57681]" c="100.52110.00450.57681"/>
        <s v="[Ledger derived financial attribute value combinations].[Derived financial hierarchy attribute value combination].&amp;[100.52110.00450.57683]" c="100.52110.00450.57683"/>
        <s v="[Ledger derived financial attribute value combinations].[Derived financial hierarchy attribute value combination].&amp;[100.52110.00474.57683]" c="100.52110.00474.57683"/>
        <s v="[Ledger derived financial attribute value combinations].[Derived financial hierarchy attribute value combination].&amp;[100.52110.00480.57683]" c="100.52110.00480.57683"/>
        <s v="[Ledger derived financial attribute value combinations].[Derived financial hierarchy attribute value combination].&amp;[100.52110.00490.57681]" c="100.52110.00490.57681"/>
        <s v="[Ledger derived financial attribute value combinations].[Derived financial hierarchy attribute value combination].&amp;[100.52115.00350.57684]" c="100.52115.00350.57684"/>
        <s v="[Ledger derived financial attribute value combinations].[Derived financial hierarchy attribute value combination].&amp;[100.52115.00360.57684]" c="100.52115.00360.57684"/>
        <s v="[Ledger derived financial attribute value combinations].[Derived financial hierarchy attribute value combination].&amp;[100.52115.00450.57684]" c="100.52115.00450.57684"/>
        <s v="[Ledger derived financial attribute value combinations].[Derived financial hierarchy attribute value combination].&amp;[100.52115.00480.57684]" c="100.52115.00480.57684"/>
        <s v="[Ledger derived financial attribute value combinations].[Derived financial hierarchy attribute value combination].&amp;[100.52116.00360.57680]" c="100.52116.00360.57680"/>
        <s v="[Ledger derived financial attribute value combinations].[Derived financial hierarchy attribute value combination].&amp;[100.52116.00360.59562]" c="100.52116.00360.59562"/>
        <s v="[Ledger derived financial attribute value combinations].[Derived financial hierarchy attribute value combination].&amp;[100.52120.00350.57684]" c="100.52120.00350.57684"/>
        <s v="[Ledger derived financial attribute value combinations].[Derived financial hierarchy attribute value combination].&amp;[100.52120.00350.57685]" c="100.52120.00350.57685"/>
        <s v="[Ledger derived financial attribute value combinations].[Derived financial hierarchy attribute value combination].&amp;[100.52120.00360.57681]" c="100.52120.00360.57681"/>
        <s v="[Ledger derived financial attribute value combinations].[Derived financial hierarchy attribute value combination].&amp;[100.52120.00360.57685]" c="100.52120.00360.57685"/>
        <s v="[Ledger derived financial attribute value combinations].[Derived financial hierarchy attribute value combination].&amp;[100.52120.00450.57685]" c="100.52120.00450.57685"/>
        <s v="[Ledger derived financial attribute value combinations].[Derived financial hierarchy attribute value combination].&amp;[100.52120.00480.57681]" c="100.52120.00480.57681"/>
        <s v="[Ledger derived financial attribute value combinations].[Derived financial hierarchy attribute value combination].&amp;[100.52120.00480.57685]" c="100.52120.00480.57685"/>
        <s v="[Ledger derived financial attribute value combinations].[Derived financial hierarchy attribute value combination].&amp;[100.52125.00350.57686]" c="100.52125.00350.57686"/>
        <s v="[Ledger derived financial attribute value combinations].[Derived financial hierarchy attribute value combination].&amp;[100.52125.00350.57688]" c="100.52125.00350.57688"/>
        <s v="[Ledger derived financial attribute value combinations].[Derived financial hierarchy attribute value combination].&amp;[100.52125.00360.57686]" c="100.52125.00360.57686"/>
        <s v="[Ledger derived financial attribute value combinations].[Derived financial hierarchy attribute value combination].&amp;[100.52125.00360.57688]" c="100.52125.00360.57688"/>
        <s v="[Ledger derived financial attribute value combinations].[Derived financial hierarchy attribute value combination].&amp;[100.52125.00450.57686]" c="100.52125.00450.57686"/>
        <s v="[Ledger derived financial attribute value combinations].[Derived financial hierarchy attribute value combination].&amp;[100.52125.00480.57686]" c="100.52125.00480.57686"/>
        <s v="[Ledger derived financial attribute value combinations].[Derived financial hierarchy attribute value combination].&amp;[100.52130.00350.57681]" c="100.52130.00350.57681"/>
        <s v="[Ledger derived financial attribute value combinations].[Derived financial hierarchy attribute value combination].&amp;[100.52130.00350.57687]" c="100.52130.00350.57687"/>
        <s v="[Ledger derived financial attribute value combinations].[Derived financial hierarchy attribute value combination].&amp;[100.52130.00360.57680]" c="100.52130.00360.57680"/>
        <s v="[Ledger derived financial attribute value combinations].[Derived financial hierarchy attribute value combination].&amp;[100.52130.00360.57682]" c="100.52130.00360.57682"/>
        <s v="[Ledger derived financial attribute value combinations].[Derived financial hierarchy attribute value combination].&amp;[100.52130.00360.57684]" c="100.52130.00360.57684"/>
        <s v="[Ledger derived financial attribute value combinations].[Derived financial hierarchy attribute value combination].&amp;[100.52130.00360.57687]" c="100.52130.00360.57687"/>
        <s v="[Ledger derived financial attribute value combinations].[Derived financial hierarchy attribute value combination].&amp;[100.52130.00450.57687]" c="100.52130.00450.57687"/>
        <s v="[Ledger derived financial attribute value combinations].[Derived financial hierarchy attribute value combination].&amp;[100.52130.00474.57687]" c="100.52130.00474.57687"/>
        <s v="[Ledger derived financial attribute value combinations].[Derived financial hierarchy attribute value combination].&amp;[100.52130.00480.57687]" c="100.52130.00480.57687"/>
        <s v="[Ledger derived financial attribute value combinations].[Derived financial hierarchy attribute value combination].&amp;[100.52130.00490.57687]" c="100.52130.00490.57687"/>
        <s v="[Ledger derived financial attribute value combinations].[Derived financial hierarchy attribute value combination].&amp;[100.52135.00350.57688]" c="100.52135.00350.57688"/>
        <s v="[Ledger derived financial attribute value combinations].[Derived financial hierarchy attribute value combination].&amp;[100.52135.00360.57688]" c="100.52135.00360.57688"/>
        <s v="[Ledger derived financial attribute value combinations].[Derived financial hierarchy attribute value combination].&amp;[100.52135.00450.57688]" c="100.52135.00450.57688"/>
        <s v="[Ledger derived financial attribute value combinations].[Derived financial hierarchy attribute value combination].&amp;[100.52135.00474.57688]" c="100.52135.00474.57688"/>
        <s v="[Ledger derived financial attribute value combinations].[Derived financial hierarchy attribute value combination].&amp;[100.52135.00480.57688]" c="100.52135.00480.57688"/>
        <s v="[Ledger derived financial attribute value combinations].[Derived financial hierarchy attribute value combination].&amp;[100.52140.00350.57689]" c="100.52140.00350.57689"/>
        <s v="[Ledger derived financial attribute value combinations].[Derived financial hierarchy attribute value combination].&amp;[100.52140.00360.57681]" c="100.52140.00360.57681"/>
        <s v="[Ledger derived financial attribute value combinations].[Derived financial hierarchy attribute value combination].&amp;[100.52140.00360.57689]" c="100.52140.00360.57689"/>
        <s v="[Ledger derived financial attribute value combinations].[Derived financial hierarchy attribute value combination].&amp;[100.52140.00370.57689]" c="100.52140.00370.57689"/>
        <s v="[Ledger derived financial attribute value combinations].[Derived financial hierarchy attribute value combination].&amp;[100.52140.00450.57689]" c="100.52140.00450.57689"/>
        <s v="[Ledger derived financial attribute value combinations].[Derived financial hierarchy attribute value combination].&amp;[100.52140.00474.57689]" c="100.52140.00474.57689"/>
        <s v="[Ledger derived financial attribute value combinations].[Derived financial hierarchy attribute value combination].&amp;[100.52140.00480.57689]" c="100.52140.00480.57689"/>
        <s v="[Ledger derived financial attribute value combinations].[Derived financial hierarchy attribute value combination].&amp;[100.52145.00350.57689]" c="100.52145.00350.57689"/>
        <s v="[Ledger derived financial attribute value combinations].[Derived financial hierarchy attribute value combination].&amp;[100.52145.00360.57680]" c="100.52145.00360.57680"/>
        <s v="[Ledger derived financial attribute value combinations].[Derived financial hierarchy attribute value combination].&amp;[100.52145.00360.57686]" c="100.52145.00360.57686"/>
        <s v="[Ledger derived financial attribute value combinations].[Derived financial hierarchy attribute value combination].&amp;[100.52145.00360.57689]" c="100.52145.00360.57689"/>
        <s v="[Ledger derived financial attribute value combinations].[Derived financial hierarchy attribute value combination].&amp;[100.52145.00410.57681]" c="100.52145.00410.57681"/>
        <s v="[Ledger derived financial attribute value combinations].[Derived financial hierarchy attribute value combination].&amp;[100.52145.00450.57689]" c="100.52145.00450.57689"/>
        <s v="[Ledger derived financial attribute value combinations].[Derived financial hierarchy attribute value combination].&amp;[100.52145.00480.57681]" c="100.52145.00480.57681"/>
        <s v="[Ledger derived financial attribute value combinations].[Derived financial hierarchy attribute value combination].&amp;[100.52145.00480.57689]" c="100.52145.00480.57689"/>
        <s v="[Ledger derived financial attribute value combinations].[Derived financial hierarchy attribute value combination].&amp;[100.59000.32211..1022]" c="100.59000.32211..1022"/>
        <s v="[Ledger derived financial attribute value combinations].[Derived financial hierarchy attribute value combination].&amp;[100.59000.33300.10559.]" c="100.59000.33300.10559."/>
        <s v="[Ledger derived financial attribute value combinations].[Derived financial hierarchy attribute value combination].&amp;[100.59000.33400.05100.]" c="100.59000.33400.05100."/>
        <s v="[Ledger derived financial attribute value combinations].[Derived financial hierarchy attribute value combination].&amp;[100.59000.34250..]" c="100.59000.34250.."/>
        <s v="[Ledger derived financial attribute value combinations].[Derived financial hierarchy attribute value combination].&amp;[100.59000.34732..]" c="100.59000.34732.."/>
        <s v="[Ledger derived financial attribute value combinations].[Derived financial hierarchy attribute value combination].&amp;[100.59000.34734..]" c="100.59000.34734.."/>
        <s v="[Ledger derived financial attribute value combinations].[Derived financial hierarchy attribute value combination].&amp;[100.59000.34761..5204]" c="100.59000.34761..5204"/>
        <s v="[Ledger derived financial attribute value combinations].[Derived financial hierarchy attribute value combination].&amp;[100.59000.34761..5500]" c="100.59000.34761..5500"/>
        <s v="[Ledger derived financial attribute value combinations].[Derived financial hierarchy attribute value combination].&amp;[100.59000.34761..5600]" c="100.59000.34761..5600"/>
        <s v="[Ledger derived financial attribute value combinations].[Derived financial hierarchy attribute value combination].&amp;[100.59000.34761..5601]" c="100.59000.34761..5601"/>
        <s v="[Ledger derived financial attribute value combinations].[Derived financial hierarchy attribute value combination].&amp;[100.59000.36240..5248]" c="100.59000.36240..5248"/>
        <s v="[Ledger derived financial attribute value combinations].[Derived financial hierarchy attribute value combination].&amp;[100.59000.36240..5269]" c="100.59000.36240..5269"/>
        <s v="[Ledger derived financial attribute value combinations].[Derived financial hierarchy attribute value combination].&amp;[100.59000.36250..]" c="100.59000.36250.."/>
        <s v="[Ledger derived financial attribute value combinations].[Derived financial hierarchy attribute value combination].&amp;[100.59000.36262..]" c="100.59000.36262.."/>
        <s v="[Ledger derived financial attribute value combinations].[Derived financial hierarchy attribute value combination].&amp;[100.59000.36710..]" c="100.59000.36710.."/>
        <s v="[Ledger derived financial attribute value combinations].[Derived financial hierarchy attribute value combination].&amp;[100.60000.00320.52222]" c="100.60000.00320.52222"/>
        <s v="[Ledger derived financial attribute value combinations].[Derived financial hierarchy attribute value combination].&amp;[100.60100.00009.52222]" c="100.60100.00009.52222"/>
        <s v="[Ledger derived financial attribute value combinations].[Derived financial hierarchy attribute value combination].&amp;[100.60100.00110.52222]" c="100.60100.00110.52222"/>
        <s v="[Ledger derived financial attribute value combinations].[Derived financial hierarchy attribute value combination].&amp;[100.60100.00117.52222]" c="100.60100.00117.52222"/>
        <s v="[Ledger derived financial attribute value combinations].[Derived financial hierarchy attribute value combination].&amp;[100.60100.00120.52222]" c="100.60100.00120.52222"/>
        <s v="[Ledger derived financial attribute value combinations].[Derived financial hierarchy attribute value combination].&amp;[100.60100.00130.52222]" c="100.60100.00130.52222"/>
        <s v="[Ledger derived financial attribute value combinations].[Derived financial hierarchy attribute value combination].&amp;[100.60100.00154.52222]" c="100.60100.00154.52222"/>
        <s v="[Ledger derived financial attribute value combinations].[Derived financial hierarchy attribute value combination].&amp;[100.60100.00217.52222]" c="100.60100.00217.52222"/>
        <s v="[Ledger derived financial attribute value combinations].[Derived financial hierarchy attribute value combination].&amp;[100.60100.00220.52222]" c="100.60100.00220.52222"/>
        <s v="[Ledger derived financial attribute value combinations].[Derived financial hierarchy attribute value combination].&amp;[100.60100.00230.52222]" c="100.60100.00230.52222"/>
        <s v="[Ledger derived financial attribute value combinations].[Derived financial hierarchy attribute value combination].&amp;[100.60100.00231.52222]" c="100.60100.00231.52222"/>
        <s v="[Ledger derived financial attribute value combinations].[Derived financial hierarchy attribute value combination].&amp;[100.60100.00233.52222]" c="100.60100.00233.52222"/>
        <s v="[Ledger derived financial attribute value combinations].[Derived financial hierarchy attribute value combination].&amp;[100.60100.00235.52222]" c="100.60100.00235.52222"/>
        <s v="[Ledger derived financial attribute value combinations].[Derived financial hierarchy attribute value combination].&amp;[100.60100.00240.52210]" c="100.60100.00240.52210"/>
        <s v="[Ledger derived financial attribute value combinations].[Derived financial hierarchy attribute value combination].&amp;[100.60100.00240.52222]" c="100.60100.00240.52222"/>
        <s v="[Ledger derived financial attribute value combinations].[Derived financial hierarchy attribute value combination].&amp;[100.60100.00240.52261]" c="100.60100.00240.52261"/>
        <s v="[Ledger derived financial attribute value combinations].[Derived financial hierarchy attribute value combination].&amp;[100.60100.00250.52222]" c="100.60100.00250.52222"/>
        <s v="[Ledger derived financial attribute value combinations].[Derived financial hierarchy attribute value combination].&amp;[100.60100.00270.52222]" c="100.60100.00270.52222"/>
        <s v="[Ledger derived financial attribute value combinations].[Derived financial hierarchy attribute value combination].&amp;[100.60100.00271.52222]" c="100.60100.00271.52222"/>
        <s v="[Ledger derived financial attribute value combinations].[Derived financial hierarchy attribute value combination].&amp;[100.60100.00310.52210]" c="100.60100.00310.52210"/>
        <s v="[Ledger derived financial attribute value combinations].[Derived financial hierarchy attribute value combination].&amp;[100.60100.00310.52222]" c="100.60100.00310.52222"/>
        <s v="[Ledger derived financial attribute value combinations].[Derived financial hierarchy attribute value combination].&amp;[100.60100.00320.52210]" c="100.60100.00320.52210"/>
        <s v="[Ledger derived financial attribute value combinations].[Derived financial hierarchy attribute value combination].&amp;[100.60100.00320.52222]" c="100.60100.00320.52222"/>
        <s v="[Ledger derived financial attribute value combinations].[Derived financial hierarchy attribute value combination].&amp;[100.60100.00320.52250]" c="100.60100.00320.52250"/>
        <s v="[Ledger derived financial attribute value combinations].[Derived financial hierarchy attribute value combination].&amp;[100.60100.00320.59422]" c="100.60100.00320.59422"/>
        <s v="[Ledger derived financial attribute value combinations].[Derived financial hierarchy attribute value combination].&amp;[100.60100.00330.52222]" c="100.60100.00330.52222"/>
        <s v="[Ledger derived financial attribute value combinations].[Derived financial hierarchy attribute value combination].&amp;[100.60100.00340.52210]" c="100.60100.00340.52210"/>
        <s v="[Ledger derived financial attribute value combinations].[Derived financial hierarchy attribute value combination].&amp;[100.60100.00340.52222]" c="100.60100.00340.52222"/>
        <s v="[Ledger derived financial attribute value combinations].[Derived financial hierarchy attribute value combination].&amp;[100.60100.00350.52222]" c="100.60100.00350.52222"/>
        <s v="[Ledger derived financial attribute value combinations].[Derived financial hierarchy attribute value combination].&amp;[100.60100.00350.52250]" c="100.60100.00350.52250"/>
        <s v="[Ledger derived financial attribute value combinations].[Derived financial hierarchy attribute value combination].&amp;[100.60100.00353.52222]" c="100.60100.00353.52222"/>
        <s v="[Ledger derived financial attribute value combinations].[Derived financial hierarchy attribute value combination].&amp;[100.60100.00360.52210]" c="100.60100.00360.52210"/>
        <s v="[Ledger derived financial attribute value combinations].[Derived financial hierarchy attribute value combination].&amp;[100.60100.00360.52222]" c="100.60100.00360.52222"/>
        <s v="[Ledger derived financial attribute value combinations].[Derived financial hierarchy attribute value combination].&amp;[100.60100.00360.52250]" c="100.60100.00360.52250"/>
        <s v="[Ledger derived financial attribute value combinations].[Derived financial hierarchy attribute value combination].&amp;[100.60100.00360.59422]" c="100.60100.00360.59422"/>
        <s v="[Ledger derived financial attribute value combinations].[Derived financial hierarchy attribute value combination].&amp;[100.60100.00361.52222]" c="100.60100.00361.52222"/>
        <s v="[Ledger derived financial attribute value combinations].[Derived financial hierarchy attribute value combination].&amp;[100.60100.00361.52250]" c="100.60100.00361.52250"/>
        <s v="[Ledger derived financial attribute value combinations].[Derived financial hierarchy attribute value combination].&amp;[100.60100.00361.52621]" c="100.60100.00361.52621"/>
        <s v="[Ledger derived financial attribute value combinations].[Derived financial hierarchy attribute value combination].&amp;[100.60100.00362.52222]" c="100.60100.00362.52222"/>
        <s v="[Ledger derived financial attribute value combinations].[Derived financial hierarchy attribute value combination].&amp;[100.60100.00370.52222]" c="100.60100.00370.52222"/>
        <s v="[Ledger derived financial attribute value combinations].[Derived financial hierarchy attribute value combination].&amp;[100.60100.00370.52250]" c="100.60100.00370.52250"/>
        <s v="[Ledger derived financial attribute value combinations].[Derived financial hierarchy attribute value combination].&amp;[100.60100.00401.52222]" c="100.60100.00401.52222"/>
        <s v="[Ledger derived financial attribute value combinations].[Derived financial hierarchy attribute value combination].&amp;[100.60100.00410.52222]" c="100.60100.00410.52222"/>
        <s v="[Ledger derived financial attribute value combinations].[Derived financial hierarchy attribute value combination].&amp;[100.60100.00412.52210]" c="100.60100.00412.52210"/>
        <s v="[Ledger derived financial attribute value combinations].[Derived financial hierarchy attribute value combination].&amp;[100.60100.00412.52222]" c="100.60100.00412.52222"/>
        <s v="[Ledger derived financial attribute value combinations].[Derived financial hierarchy attribute value combination].&amp;[100.60100.00420.52222]" c="100.60100.00420.52222"/>
        <s v="[Ledger derived financial attribute value combinations].[Derived financial hierarchy attribute value combination].&amp;[100.60100.00422.52222]" c="100.60100.00422.52222"/>
        <s v="[Ledger derived financial attribute value combinations].[Derived financial hierarchy attribute value combination].&amp;[100.60100.00422.52621]" c="100.60100.00422.52621"/>
        <s v="[Ledger derived financial attribute value combinations].[Derived financial hierarchy attribute value combination].&amp;[100.60100.00430.52210]" c="100.60100.00430.52210"/>
        <s v="[Ledger derived financial attribute value combinations].[Derived financial hierarchy attribute value combination].&amp;[100.60100.00430.52222]" c="100.60100.00430.52222"/>
        <s v="[Ledger derived financial attribute value combinations].[Derived financial hierarchy attribute value combination].&amp;[100.60100.00450.52222]" c="100.60100.00450.52222"/>
        <s v="[Ledger derived financial attribute value combinations].[Derived financial hierarchy attribute value combination].&amp;[100.60100.00474.52222]" c="100.60100.00474.52222"/>
        <s v="[Ledger derived financial attribute value combinations].[Derived financial hierarchy attribute value combination].&amp;[100.60100.00480.52222]" c="100.60100.00480.52222"/>
        <s v="[Ledger derived financial attribute value combinations].[Derived financial hierarchy attribute value combination].&amp;[100.60100.00490.52210]" c="100.60100.00490.52210"/>
        <s v="[Ledger derived financial attribute value combinations].[Derived financial hierarchy attribute value combination].&amp;[100.60100.00490.52222]" c="100.60100.00490.52222"/>
        <s v="[Ledger derived financial attribute value combinations].[Derived financial hierarchy attribute value combination].&amp;[100.60100.00491.52222]" c="100.60100.00491.52222"/>
        <s v="[Ledger derived financial attribute value combinations].[Derived financial hierarchy attribute value combination].&amp;[100.60100.00510.52222]" c="100.60100.00510.52222"/>
        <s v="[Ledger derived financial attribute value combinations].[Derived financial hierarchy attribute value combination].&amp;[100.60100.00550.59700]" c="100.60100.00550.59700"/>
        <s v="[Ledger derived financial attribute value combinations].[Derived financial hierarchy attribute value combination].&amp;[100.60100.00961.52222]" c="100.60100.00961.52222"/>
        <s v="[Ledger derived financial attribute value combinations].[Derived financial hierarchy attribute value combination].&amp;[100.60100.00965.52222]" c="100.60100.00965.52222"/>
        <s v="[Ledger derived financial attribute value combinations].[Derived financial hierarchy attribute value combination].&amp;[100.60100.33100.97044.]" c="100.60100.33100.97044."/>
        <s v="[Ledger derived financial attribute value combinations].[Derived financial hierarchy attribute value combination].&amp;[100.60101.00009.52210]" c="100.60101.00009.52210"/>
        <s v="[Ledger derived financial attribute value combinations].[Derived financial hierarchy attribute value combination].&amp;[100.60101.00110.52210]" c="100.60101.00110.52210"/>
        <s v="[Ledger derived financial attribute value combinations].[Derived financial hierarchy attribute value combination].&amp;[100.60101.00120.52210]" c="100.60101.00120.52210"/>
        <s v="[Ledger derived financial attribute value combinations].[Derived financial hierarchy attribute value combination].&amp;[100.60101.00154.52210]" c="100.60101.00154.52210"/>
        <s v="[Ledger derived financial attribute value combinations].[Derived financial hierarchy attribute value combination].&amp;[100.60101.00220.52210]" c="100.60101.00220.52210"/>
        <s v="[Ledger derived financial attribute value combinations].[Derived financial hierarchy attribute value combination].&amp;[100.60101.00230.52210]" c="100.60101.00230.52210"/>
        <s v="[Ledger derived financial attribute value combinations].[Derived financial hierarchy attribute value combination].&amp;[100.60101.00231.52210]" c="100.60101.00231.52210"/>
        <s v="[Ledger derived financial attribute value combinations].[Derived financial hierarchy attribute value combination].&amp;[100.60101.00235.52210]" c="100.60101.00235.52210"/>
        <s v="[Ledger derived financial attribute value combinations].[Derived financial hierarchy attribute value combination].&amp;[100.60101.00240.52210]" c="100.60101.00240.52210"/>
        <s v="[Ledger derived financial attribute value combinations].[Derived financial hierarchy attribute value combination].&amp;[100.60101.00250.52210]" c="100.60101.00250.52210"/>
        <s v="[Ledger derived financial attribute value combinations].[Derived financial hierarchy attribute value combination].&amp;[100.60101.00270.52210]" c="100.60101.00270.52210"/>
        <s v="[Ledger derived financial attribute value combinations].[Derived financial hierarchy attribute value combination].&amp;[100.60101.00310.52210]" c="100.60101.00310.52210"/>
        <s v="[Ledger derived financial attribute value combinations].[Derived financial hierarchy attribute value combination].&amp;[100.60101.00310.52222]" c="100.60101.00310.52222"/>
        <s v="[Ledger derived financial attribute value combinations].[Derived financial hierarchy attribute value combination].&amp;[100.60101.00310.52681]" c="100.60101.00310.52681"/>
        <s v="[Ledger derived financial attribute value combinations].[Derived financial hierarchy attribute value combination].&amp;[100.60101.00320.52222]" c="100.60101.00320.52222"/>
        <s v="[Ledger derived financial attribute value combinations].[Derived financial hierarchy attribute value combination].&amp;[100.60101.00340.52210]" c="100.60101.00340.52210"/>
        <s v="[Ledger derived financial attribute value combinations].[Derived financial hierarchy attribute value combination].&amp;[100.60101.00350.52210]" c="100.60101.00350.52210"/>
        <s v="[Ledger derived financial attribute value combinations].[Derived financial hierarchy attribute value combination].&amp;[100.60101.00351.52210]" c="100.60101.00351.52210"/>
        <s v="[Ledger derived financial attribute value combinations].[Derived financial hierarchy attribute value combination].&amp;[100.60101.00360.52210]" c="100.60101.00360.52210"/>
        <s v="[Ledger derived financial attribute value combinations].[Derived financial hierarchy attribute value combination].&amp;[100.60101.00360.52222]" c="100.60101.00360.52222"/>
        <s v="[Ledger derived financial attribute value combinations].[Derived financial hierarchy attribute value combination].&amp;[100.60101.00362.52210]" c="100.60101.00362.52210"/>
        <s v="[Ledger derived financial attribute value combinations].[Derived financial hierarchy attribute value combination].&amp;[100.60101.00370.52210]" c="100.60101.00370.52210"/>
        <s v="[Ledger derived financial attribute value combinations].[Derived financial hierarchy attribute value combination].&amp;[100.60101.00410.52210]" c="100.60101.00410.52210"/>
        <s v="[Ledger derived financial attribute value combinations].[Derived financial hierarchy attribute value combination].&amp;[100.60101.00412.52210]" c="100.60101.00412.52210"/>
        <s v="[Ledger derived financial attribute value combinations].[Derived financial hierarchy attribute value combination].&amp;[100.60101.00412.52222]" c="100.60101.00412.52222"/>
        <s v="[Ledger derived financial attribute value combinations].[Derived financial hierarchy attribute value combination].&amp;[100.60101.00420.52210]" c="100.60101.00420.52210"/>
        <s v="[Ledger derived financial attribute value combinations].[Derived financial hierarchy attribute value combination].&amp;[100.60101.00422.52210]" c="100.60101.00422.52210"/>
        <s v="[Ledger derived financial attribute value combinations].[Derived financial hierarchy attribute value combination].&amp;[100.60101.00430.52210]" c="100.60101.00430.52210"/>
        <s v="[Ledger derived financial attribute value combinations].[Derived financial hierarchy attribute value combination].&amp;[100.60101.00430.52241]" c="100.60101.00430.52241"/>
        <s v="[Ledger derived financial attribute value combinations].[Derived financial hierarchy attribute value combination].&amp;[100.60101.00440.52210]" c="100.60101.00440.52210"/>
        <s v="[Ledger derived financial attribute value combinations].[Derived financial hierarchy attribute value combination].&amp;[100.60101.00480.52210]" c="100.60101.00480.52210"/>
        <s v="[Ledger derived financial attribute value combinations].[Derived financial hierarchy attribute value combination].&amp;[100.60101.00480.52222]" c="100.60101.00480.52222"/>
        <s v="[Ledger derived financial attribute value combinations].[Derived financial hierarchy attribute value combination].&amp;[100.60101.00490.52210]" c="100.60101.00490.52210"/>
        <s v="[Ledger derived financial attribute value combinations].[Derived financial hierarchy attribute value combination].&amp;[100.60101.00491.52210]" c="100.60101.00491.52210"/>
        <s v="[Ledger derived financial attribute value combinations].[Derived financial hierarchy attribute value combination].&amp;[100.60101.00961.52210]" c="100.60101.00961.52210"/>
        <s v="[Ledger derived financial attribute value combinations].[Derived financial hierarchy attribute value combination].&amp;[100.60101.00965.52210]" c="100.60101.00965.52210"/>
        <s v="[Ledger derived financial attribute value combinations].[Derived financial hierarchy attribute value combination].&amp;[100.60101.36981..]" c="100.60101.36981.."/>
        <s v="[Ledger derived financial attribute value combinations].[Derived financial hierarchy attribute value combination].&amp;[100.60103.00240.52230]" c="100.60103.00240.52230"/>
        <s v="[Ledger derived financial attribute value combinations].[Derived financial hierarchy attribute value combination].&amp;[100.60103.00310.52250]" c="100.60103.00310.52250"/>
        <s v="[Ledger derived financial attribute value combinations].[Derived financial hierarchy attribute value combination].&amp;[100.60103.00320.52222]" c="100.60103.00320.52222"/>
        <s v="[Ledger derived financial attribute value combinations].[Derived financial hierarchy attribute value combination].&amp;[100.60103.00320.52250]" c="100.60103.00320.52250"/>
        <s v="[Ledger derived financial attribute value combinations].[Derived financial hierarchy attribute value combination].&amp;[100.60103.00350.52210]" c="100.60103.00350.52210"/>
        <s v="[Ledger derived financial attribute value combinations].[Derived financial hierarchy attribute value combination].&amp;[100.60103.00350.52222]" c="100.60103.00350.52222"/>
        <s v="[Ledger derived financial attribute value combinations].[Derived financial hierarchy attribute value combination].&amp;[100.60103.00350.52250]" c="100.60103.00350.52250"/>
        <s v="[Ledger derived financial attribute value combinations].[Derived financial hierarchy attribute value combination].&amp;[100.60103.00353.52250]" c="100.60103.00353.52250"/>
        <s v="[Ledger derived financial attribute value combinations].[Derived financial hierarchy attribute value combination].&amp;[100.60103.00360.52222]" c="100.60103.00360.52222"/>
        <s v="[Ledger derived financial attribute value combinations].[Derived financial hierarchy attribute value combination].&amp;[100.60103.00360.52250]" c="100.60103.00360.52250"/>
        <s v="[Ledger derived financial attribute value combinations].[Derived financial hierarchy attribute value combination].&amp;[100.60103.00361.52250]" c="100.60103.00361.52250"/>
        <s v="[Ledger derived financial attribute value combinations].[Derived financial hierarchy attribute value combination].&amp;[100.60103.00370.52222]" c="100.60103.00370.52222"/>
        <s v="[Ledger derived financial attribute value combinations].[Derived financial hierarchy attribute value combination].&amp;[100.60103.00370.52250]" c="100.60103.00370.52250"/>
        <s v="[Ledger derived financial attribute value combinations].[Derived financial hierarchy attribute value combination].&amp;[100.60103.00410.52210]" c="100.60103.00410.52210"/>
        <s v="[Ledger derived financial attribute value combinations].[Derived financial hierarchy attribute value combination].&amp;[100.60103.00410.52250]" c="100.60103.00410.52250"/>
        <s v="[Ledger derived financial attribute value combinations].[Derived financial hierarchy attribute value combination].&amp;[100.60103.00412.52230]" c="100.60103.00412.52230"/>
        <s v="[Ledger derived financial attribute value combinations].[Derived financial hierarchy attribute value combination].&amp;[100.60103.00421.52250]" c="100.60103.00421.52250"/>
        <s v="[Ledger derived financial attribute value combinations].[Derived financial hierarchy attribute value combination].&amp;[100.60103.00422.52250]" c="100.60103.00422.52250"/>
        <s v="[Ledger derived financial attribute value combinations].[Derived financial hierarchy attribute value combination].&amp;[100.60103.00474.52250]" c="100.60103.00474.52250"/>
        <s v="[Ledger derived financial attribute value combinations].[Derived financial hierarchy attribute value combination].&amp;[100.60103.00480.52250]" c="100.60103.00480.52250"/>
        <s v="[Ledger derived financial attribute value combinations].[Derived financial hierarchy attribute value combination].&amp;[100.60103.00490.52250]" c="100.60103.00490.52250"/>
        <s v="[Ledger derived financial attribute value combinations].[Derived financial hierarchy attribute value combination].&amp;[100.60103.00530.52250]" c="100.60103.00530.52250"/>
        <s v="[Ledger derived financial attribute value combinations].[Derived financial hierarchy attribute value combination].&amp;[100.60200.00110.52510]" c="100.60200.00110.52510"/>
        <s v="[Ledger derived financial attribute value combinations].[Derived financial hierarchy attribute value combination].&amp;[100.60200.00120.52510]" c="100.60200.00120.52510"/>
        <s v="[Ledger derived financial attribute value combinations].[Derived financial hierarchy attribute value combination].&amp;[100.60200.00130.52510]" c="100.60200.00130.52510"/>
        <s v="[Ledger derived financial attribute value combinations].[Derived financial hierarchy attribute value combination].&amp;[100.60200.00154.52510]" c="100.60200.00154.52510"/>
        <s v="[Ledger derived financial attribute value combinations].[Derived financial hierarchy attribute value combination].&amp;[100.60200.00220.52510]" c="100.60200.00220.52510"/>
        <s v="[Ledger derived financial attribute value combinations].[Derived financial hierarchy attribute value combination].&amp;[100.60200.00231.52510]" c="100.60200.00231.52510"/>
        <s v="[Ledger derived financial attribute value combinations].[Derived financial hierarchy attribute value combination].&amp;[100.60200.00235.52510]" c="100.60200.00235.52510"/>
        <s v="[Ledger derived financial attribute value combinations].[Derived financial hierarchy attribute value combination].&amp;[100.60200.00250.52510]" c="100.60200.00250.52510"/>
        <s v="[Ledger derived financial attribute value combinations].[Derived financial hierarchy attribute value combination].&amp;[100.60200.00310.52510]" c="100.60200.00310.52510"/>
        <s v="[Ledger derived financial attribute value combinations].[Derived financial hierarchy attribute value combination].&amp;[100.60200.00320.52510]" c="100.60200.00320.52510"/>
        <s v="[Ledger derived financial attribute value combinations].[Derived financial hierarchy attribute value combination].&amp;[100.60200.00350.52510]" c="100.60200.00350.52510"/>
        <s v="[Ledger derived financial attribute value combinations].[Derived financial hierarchy attribute value combination].&amp;[100.60200.00353.52510]" c="100.60200.00353.52510"/>
        <s v="[Ledger derived financial attribute value combinations].[Derived financial hierarchy attribute value combination].&amp;[100.60200.00360.52510]" c="100.60200.00360.52510"/>
        <s v="[Ledger derived financial attribute value combinations].[Derived financial hierarchy attribute value combination].&amp;[100.60200.00370.52510]" c="100.60200.00370.52510"/>
        <s v="[Ledger derived financial attribute value combinations].[Derived financial hierarchy attribute value combination].&amp;[100.60200.00410.52510]" c="100.60200.00410.52510"/>
        <s v="[Ledger derived financial attribute value combinations].[Derived financial hierarchy attribute value combination].&amp;[100.60200.00420.52510]" c="100.60200.00420.52510"/>
        <s v="[Ledger derived financial attribute value combinations].[Derived financial hierarchy attribute value combination].&amp;[100.60200.00421.52510]" c="100.60200.00421.52510"/>
        <s v="[Ledger derived financial attribute value combinations].[Derived financial hierarchy attribute value combination].&amp;[100.60200.00422.52510]" c="100.60200.00422.52510"/>
        <s v="[Ledger derived financial attribute value combinations].[Derived financial hierarchy attribute value combination].&amp;[100.60200.00430.52510]" c="100.60200.00430.52510"/>
        <s v="[Ledger derived financial attribute value combinations].[Derived financial hierarchy attribute value combination].&amp;[100.60200.00480.52510]" c="100.60200.00480.52510"/>
        <s v="[Ledger derived financial attribute value combinations].[Derived financial hierarchy attribute value combination].&amp;[100.60200.00490.52510]" c="100.60200.00490.52510"/>
        <s v="[Ledger derived financial attribute value combinations].[Derived financial hierarchy attribute value combination].&amp;[100.60200.00491.52510]" c="100.60200.00491.52510"/>
        <s v="[Ledger derived financial attribute value combinations].[Derived financial hierarchy attribute value combination].&amp;[100.60200.00510.52510]" c="100.60200.00510.52510"/>
        <s v="[Ledger derived financial attribute value combinations].[Derived financial hierarchy attribute value combination].&amp;[100.60200.00550.59700]" c="100.60200.00550.59700"/>
        <s v="[Ledger derived financial attribute value combinations].[Derived financial hierarchy attribute value combination].&amp;[100.60200.00551.52510]" c="100.60200.00551.52510"/>
        <s v="[Ledger derived financial attribute value combinations].[Derived financial hierarchy attribute value combination].&amp;[100.60200.00911.52510]" c="100.60200.00911.52510"/>
        <s v="[Ledger derived financial attribute value combinations].[Derived financial hierarchy attribute value combination].&amp;[100.60200.00961.52510]" c="100.60200.00961.52510"/>
        <s v="[Ledger derived financial attribute value combinations].[Derived financial hierarchy attribute value combination].&amp;[100.60200.00965.52510]" c="100.60200.00965.52510"/>
        <s v="[Ledger derived financial attribute value combinations].[Derived financial hierarchy attribute value combination].&amp;[100.60300.00009.52230]" c="100.60300.00009.52230"/>
        <s v="[Ledger derived financial attribute value combinations].[Derived financial hierarchy attribute value combination].&amp;[100.60300.00110.52230]" c="100.60300.00110.52230"/>
        <s v="[Ledger derived financial attribute value combinations].[Derived financial hierarchy attribute value combination].&amp;[100.60300.00117.52230]" c="100.60300.00117.52230"/>
        <s v="[Ledger derived financial attribute value combinations].[Derived financial hierarchy attribute value combination].&amp;[100.60300.00120.52230]" c="100.60300.00120.52230"/>
        <s v="[Ledger derived financial attribute value combinations].[Derived financial hierarchy attribute value combination].&amp;[100.60300.00154.52230]" c="100.60300.00154.52230"/>
        <s v="[Ledger derived financial attribute value combinations].[Derived financial hierarchy attribute value combination].&amp;[100.60300.00220.52230]" c="100.60300.00220.52230"/>
        <s v="[Ledger derived financial attribute value combinations].[Derived financial hierarchy attribute value combination].&amp;[100.60300.00230.52230]" c="100.60300.00230.52230"/>
        <s v="[Ledger derived financial attribute value combinations].[Derived financial hierarchy attribute value combination].&amp;[100.60300.00231.52230]" c="100.60300.00231.52230"/>
        <s v="[Ledger derived financial attribute value combinations].[Derived financial hierarchy attribute value combination].&amp;[100.60300.00235.52230]" c="100.60300.00235.52230"/>
        <s v="[Ledger derived financial attribute value combinations].[Derived financial hierarchy attribute value combination].&amp;[100.60300.00240.52230]" c="100.60300.00240.52230"/>
        <s v="[Ledger derived financial attribute value combinations].[Derived financial hierarchy attribute value combination].&amp;[100.60300.00250.52230]" c="100.60300.00250.52230"/>
        <s v="[Ledger derived financial attribute value combinations].[Derived financial hierarchy attribute value combination].&amp;[100.60300.00270.52230]" c="100.60300.00270.52230"/>
        <s v="[Ledger derived financial attribute value combinations].[Derived financial hierarchy attribute value combination].&amp;[100.60300.00310.52230]" c="100.60300.00310.52230"/>
        <s v="[Ledger derived financial attribute value combinations].[Derived financial hierarchy attribute value combination].&amp;[100.60300.00350.52230]" c="100.60300.00350.52230"/>
        <s v="[Ledger derived financial attribute value combinations].[Derived financial hierarchy attribute value combination].&amp;[100.60300.00360.52230]" c="100.60300.00360.52230"/>
        <s v="[Ledger derived financial attribute value combinations].[Derived financial hierarchy attribute value combination].&amp;[100.60300.00362.52230]" c="100.60300.00362.52230"/>
        <s v="[Ledger derived financial attribute value combinations].[Derived financial hierarchy attribute value combination].&amp;[100.60300.00370.52230]" c="100.60300.00370.52230"/>
        <s v="[Ledger derived financial attribute value combinations].[Derived financial hierarchy attribute value combination].&amp;[100.60300.00410.52230]" c="100.60300.00410.52230"/>
        <s v="[Ledger derived financial attribute value combinations].[Derived financial hierarchy attribute value combination].&amp;[100.60300.00412.52230]" c="100.60300.00412.52230"/>
        <s v="[Ledger derived financial attribute value combinations].[Derived financial hierarchy attribute value combination].&amp;[100.60300.00422.52230]" c="100.60300.00422.52230"/>
        <s v="[Ledger derived financial attribute value combinations].[Derived financial hierarchy attribute value combination].&amp;[100.60300.00422.52231]" c="100.60300.00422.52231"/>
        <s v="[Ledger derived financial attribute value combinations].[Derived financial hierarchy attribute value combination].&amp;[100.60300.00430.52230]" c="100.60300.00430.52230"/>
        <s v="[Ledger derived financial attribute value combinations].[Derived financial hierarchy attribute value combination].&amp;[100.60300.00440.52230]" c="100.60300.00440.52230"/>
        <s v="[Ledger derived financial attribute value combinations].[Derived financial hierarchy attribute value combination].&amp;[100.60300.00480.52230]" c="100.60300.00480.52230"/>
        <s v="[Ledger derived financial attribute value combinations].[Derived financial hierarchy attribute value combination].&amp;[100.60300.00490.52222]" c="100.60300.00490.52222"/>
        <s v="[Ledger derived financial attribute value combinations].[Derived financial hierarchy attribute value combination].&amp;[100.60300.00490.52230]" c="100.60300.00490.52230"/>
        <s v="[Ledger derived financial attribute value combinations].[Derived financial hierarchy attribute value combination].&amp;[100.60300.00491.52230]" c="100.60300.00491.52230"/>
        <s v="[Ledger derived financial attribute value combinations].[Derived financial hierarchy attribute value combination].&amp;[100.60300.00951.52230]" c="100.60300.00951.52230"/>
        <s v="[Ledger derived financial attribute value combinations].[Derived financial hierarchy attribute value combination].&amp;[100.60300.00961.52230]" c="100.60300.00961.52230"/>
        <s v="[Ledger derived financial attribute value combinations].[Derived financial hierarchy attribute value combination].&amp;[100.60300.00965.52230]" c="100.60300.00965.52230"/>
        <s v="[Ledger derived financial attribute value combinations].[Derived financial hierarchy attribute value combination].&amp;[100.60300.33300.97044.]" c="100.60300.33300.97044."/>
        <s v="[Ledger derived financial attribute value combinations].[Derived financial hierarchy attribute value combination].&amp;[100.60300.34240..3188]" c="100.60300.34240..3188"/>
        <s v="[Ledger derived financial attribute value combinations].[Derived financial hierarchy attribute value combination].&amp;[100.60301.00310.52230]" c="100.60301.00310.52230"/>
        <s v="[Ledger derived financial attribute value combinations].[Derived financial hierarchy attribute value combination].&amp;[100.60301.00350.52230]" c="100.60301.00350.52230"/>
        <s v="[Ledger derived financial attribute value combinations].[Derived financial hierarchy attribute value combination].&amp;[100.60301.00410.52230]" c="100.60301.00410.52230"/>
        <s v="[Ledger derived financial attribute value combinations].[Derived financial hierarchy attribute value combination].&amp;[100.60301.00430.52230]" c="100.60301.00430.52230"/>
        <s v="[Ledger derived financial attribute value combinations].[Derived financial hierarchy attribute value combination].&amp;[100.60301.00480.52230]" c="100.60301.00480.52230"/>
        <s v="[Ledger derived financial attribute value combinations].[Derived financial hierarchy attribute value combination].&amp;[100.60301.00491.52230]" c="100.60301.00491.52230"/>
        <s v="[Ledger derived financial attribute value combinations].[Derived financial hierarchy attribute value combination].&amp;[100.60302.00310.52230]" c="100.60302.00310.52230"/>
        <s v="[Ledger derived financial attribute value combinations].[Derived financial hierarchy attribute value combination].&amp;[100.60302.00490.52230]" c="100.60302.00490.52230"/>
        <s v="[Ledger derived financial attribute value combinations].[Derived financial hierarchy attribute value combination].&amp;[100.60400.00009.52261]" c="100.60400.00009.52261"/>
        <s v="[Ledger derived financial attribute value combinations].[Derived financial hierarchy attribute value combination].&amp;[100.60400.00110.52261]" c="100.60400.00110.52261"/>
        <s v="[Ledger derived financial attribute value combinations].[Derived financial hierarchy attribute value combination].&amp;[100.60400.00120.52261]" c="100.60400.00120.52261"/>
        <s v="[Ledger derived financial attribute value combinations].[Derived financial hierarchy attribute value combination].&amp;[100.60400.00130.52261]" c="100.60400.00130.52261"/>
        <s v="[Ledger derived financial attribute value combinations].[Derived financial hierarchy attribute value combination].&amp;[100.60400.00154.52261]" c="100.60400.00154.52261"/>
        <s v="[Ledger derived financial attribute value combinations].[Derived financial hierarchy attribute value combination].&amp;[100.60400.00220.52261]" c="100.60400.00220.52261"/>
        <s v="[Ledger derived financial attribute value combinations].[Derived financial hierarchy attribute value combination].&amp;[100.60400.00230.52261]" c="100.60400.00230.52261"/>
        <s v="[Ledger derived financial attribute value combinations].[Derived financial hierarchy attribute value combination].&amp;[100.60400.00231.52261]" c="100.60400.00231.52261"/>
        <s v="[Ledger derived financial attribute value combinations].[Derived financial hierarchy attribute value combination].&amp;[100.60400.00235.52261]" c="100.60400.00235.52261"/>
        <s v="[Ledger derived financial attribute value combinations].[Derived financial hierarchy attribute value combination].&amp;[100.60400.00240.52261]" c="100.60400.00240.52261"/>
        <s v="[Ledger derived financial attribute value combinations].[Derived financial hierarchy attribute value combination].&amp;[100.60400.00250.52261]" c="100.60400.00250.52261"/>
        <s v="[Ledger derived financial attribute value combinations].[Derived financial hierarchy attribute value combination].&amp;[100.60400.00270.52261]" c="100.60400.00270.52261"/>
        <s v="[Ledger derived financial attribute value combinations].[Derived financial hierarchy attribute value combination].&amp;[100.60400.00310.52261]" c="100.60400.00310.52261"/>
        <s v="[Ledger derived financial attribute value combinations].[Derived financial hierarchy attribute value combination].&amp;[100.60400.00320.52261]" c="100.60400.00320.52261"/>
        <s v="[Ledger derived financial attribute value combinations].[Derived financial hierarchy attribute value combination].&amp;[100.60400.00340.52261]" c="100.60400.00340.52261"/>
        <s v="[Ledger derived financial attribute value combinations].[Derived financial hierarchy attribute value combination].&amp;[100.60400.00350.52261]" c="100.60400.00350.52261"/>
        <s v="[Ledger derived financial attribute value combinations].[Derived financial hierarchy attribute value combination].&amp;[100.60400.00353.52261]" c="100.60400.00353.52261"/>
        <s v="[Ledger derived financial attribute value combinations].[Derived financial hierarchy attribute value combination].&amp;[100.60400.00360.52261]" c="100.60400.00360.52261"/>
        <s v="[Ledger derived financial attribute value combinations].[Derived financial hierarchy attribute value combination].&amp;[100.60400.00370.52261]" c="100.60400.00370.52261"/>
        <s v="[Ledger derived financial attribute value combinations].[Derived financial hierarchy attribute value combination].&amp;[100.60400.00370.52621]" c="100.60400.00370.52621"/>
        <s v="[Ledger derived financial attribute value combinations].[Derived financial hierarchy attribute value combination].&amp;[100.60400.00370.52681]" c="100.60400.00370.52681"/>
        <s v="[Ledger derived financial attribute value combinations].[Derived financial hierarchy attribute value combination].&amp;[100.60400.00410.52261]" c="100.60400.00410.52261"/>
        <s v="[Ledger derived financial attribute value combinations].[Derived financial hierarchy attribute value combination].&amp;[100.60400.00420.52261]" c="100.60400.00420.52261"/>
        <s v="[Ledger derived financial attribute value combinations].[Derived financial hierarchy attribute value combination].&amp;[100.60400.00422.52261]" c="100.60400.00422.52261"/>
        <s v="[Ledger derived financial attribute value combinations].[Derived financial hierarchy attribute value combination].&amp;[100.60400.00430.52261]" c="100.60400.00430.52261"/>
        <s v="[Ledger derived financial attribute value combinations].[Derived financial hierarchy attribute value combination].&amp;[100.60400.00440.52261]" c="100.60400.00440.52261"/>
        <s v="[Ledger derived financial attribute value combinations].[Derived financial hierarchy attribute value combination].&amp;[100.60400.00450.52261]" c="100.60400.00450.52261"/>
        <s v="[Ledger derived financial attribute value combinations].[Derived financial hierarchy attribute value combination].&amp;[100.60400.00476.52261]" c="100.60400.00476.52261"/>
        <s v="[Ledger derived financial attribute value combinations].[Derived financial hierarchy attribute value combination].&amp;[100.60400.00480.52261]" c="100.60400.00480.52261"/>
        <s v="[Ledger derived financial attribute value combinations].[Derived financial hierarchy attribute value combination].&amp;[100.60400.00490.52261]" c="100.60400.00490.52261"/>
        <s v="[Ledger derived financial attribute value combinations].[Derived financial hierarchy attribute value combination].&amp;[100.60400.00491.52261]" c="100.60400.00491.52261"/>
        <s v="[Ledger derived financial attribute value combinations].[Derived financial hierarchy attribute value combination].&amp;[100.60400.00961.52261]" c="100.60400.00961.52261"/>
        <s v="[Ledger derived financial attribute value combinations].[Derived financial hierarchy attribute value combination].&amp;[100.60400.00965.52261]" c="100.60400.00965.52261"/>
        <s v="[Ledger derived financial attribute value combinations].[Derived financial hierarchy attribute value combination].&amp;[100.60401.00009.52261]" c="100.60401.00009.52261"/>
        <s v="[Ledger derived financial attribute value combinations].[Derived financial hierarchy attribute value combination].&amp;[100.60401.00120.52261]" c="100.60401.00120.52261"/>
        <s v="[Ledger derived financial attribute value combinations].[Derived financial hierarchy attribute value combination].&amp;[100.60401.00220.52261]" c="100.60401.00220.52261"/>
        <s v="[Ledger derived financial attribute value combinations].[Derived financial hierarchy attribute value combination].&amp;[100.60401.00230.52261]" c="100.60401.00230.52261"/>
        <s v="[Ledger derived financial attribute value combinations].[Derived financial hierarchy attribute value combination].&amp;[100.60401.00235.52261]" c="100.60401.00235.52261"/>
        <s v="[Ledger derived financial attribute value combinations].[Derived financial hierarchy attribute value combination].&amp;[100.60401.00240.52261]" c="100.60401.00240.52261"/>
        <s v="[Ledger derived financial attribute value combinations].[Derived financial hierarchy attribute value combination].&amp;[100.60401.00250.52261]" c="100.60401.00250.52261"/>
        <s v="[Ledger derived financial attribute value combinations].[Derived financial hierarchy attribute value combination].&amp;[100.60401.00310.52261]" c="100.60401.00310.52261"/>
        <s v="[Ledger derived financial attribute value combinations].[Derived financial hierarchy attribute value combination].&amp;[100.60401.00320.52261]" c="100.60401.00320.52261"/>
        <s v="[Ledger derived financial attribute value combinations].[Derived financial hierarchy attribute value combination].&amp;[100.60401.00350.52261]" c="100.60401.00350.52261"/>
        <s v="[Ledger derived financial attribute value combinations].[Derived financial hierarchy attribute value combination].&amp;[100.60401.00360.52261]" c="100.60401.00360.52261"/>
        <s v="[Ledger derived financial attribute value combinations].[Derived financial hierarchy attribute value combination].&amp;[100.60401.00370.52261]" c="100.60401.00370.52261"/>
        <s v="[Ledger derived financial attribute value combinations].[Derived financial hierarchy attribute value combination].&amp;[100.60401.00480.52261]" c="100.60401.00480.52261"/>
        <s v="[Ledger derived financial attribute value combinations].[Derived financial hierarchy attribute value combination].&amp;[100.60401.00961.52261]" c="100.60401.00961.52261"/>
        <s v="[Ledger derived financial attribute value combinations].[Derived financial hierarchy attribute value combination].&amp;[100.60401.00965.52261]" c="100.60401.00965.52261"/>
        <s v="[Ledger derived financial attribute value combinations].[Derived financial hierarchy attribute value combination].&amp;[100.60402.00320.52261]" c="100.60402.00320.52261"/>
        <s v="[Ledger derived financial attribute value combinations].[Derived financial hierarchy attribute value combination].&amp;[100.60402.00360.52261]" c="100.60402.00360.52261"/>
        <s v="[Ledger derived financial attribute value combinations].[Derived financial hierarchy attribute value combination].&amp;[100.60402.00370.52261]" c="100.60402.00370.52261"/>
        <s v="[Ledger derived financial attribute value combinations].[Derived financial hierarchy attribute value combination].&amp;[100.60402.00480.52261]" c="100.60402.00480.52261"/>
        <s v="[Ledger derived financial attribute value combinations].[Derived financial hierarchy attribute value combination].&amp;[100.60500.00110.52241]" c="100.60500.00110.52241"/>
        <s v="[Ledger derived financial attribute value combinations].[Derived financial hierarchy attribute value combination].&amp;[100.60500.00120.52241]" c="100.60500.00120.52241"/>
        <s v="[Ledger derived financial attribute value combinations].[Derived financial hierarchy attribute value combination].&amp;[100.60500.00154.52241]" c="100.60500.00154.52241"/>
        <s v="[Ledger derived financial attribute value combinations].[Derived financial hierarchy attribute value combination].&amp;[100.60500.00220.52241]" c="100.60500.00220.52241"/>
        <s v="[Ledger derived financial attribute value combinations].[Derived financial hierarchy attribute value combination].&amp;[100.60500.00230.52241]" c="100.60500.00230.52241"/>
        <s v="[Ledger derived financial attribute value combinations].[Derived financial hierarchy attribute value combination].&amp;[100.60500.00231.52241]" c="100.60500.00231.52241"/>
        <s v="[Ledger derived financial attribute value combinations].[Derived financial hierarchy attribute value combination].&amp;[100.60500.00235.52241]" c="100.60500.00235.52241"/>
        <s v="[Ledger derived financial attribute value combinations].[Derived financial hierarchy attribute value combination].&amp;[100.60500.00240.52241]" c="100.60500.00240.52241"/>
        <s v="[Ledger derived financial attribute value combinations].[Derived financial hierarchy attribute value combination].&amp;[100.60500.00250.52241]" c="100.60500.00250.52241"/>
        <s v="[Ledger derived financial attribute value combinations].[Derived financial hierarchy attribute value combination].&amp;[100.60500.00270.52241]" c="100.60500.00270.52241"/>
        <s v="[Ledger derived financial attribute value combinations].[Derived financial hierarchy attribute value combination].&amp;[100.60500.00310.52230]" c="100.60500.00310.52230"/>
        <s v="[Ledger derived financial attribute value combinations].[Derived financial hierarchy attribute value combination].&amp;[100.60500.00310.52241]" c="100.60500.00310.52241"/>
        <s v="[Ledger derived financial attribute value combinations].[Derived financial hierarchy attribute value combination].&amp;[100.60500.00320.52241]" c="100.60500.00320.52241"/>
        <s v="[Ledger derived financial attribute value combinations].[Derived financial hierarchy attribute value combination].&amp;[100.60500.00350.52241]" c="100.60500.00350.52241"/>
        <s v="[Ledger derived financial attribute value combinations].[Derived financial hierarchy attribute value combination].&amp;[100.60500.00360.52222]" c="100.60500.00360.52222"/>
        <s v="[Ledger derived financial attribute value combinations].[Derived financial hierarchy attribute value combination].&amp;[100.60500.00360.52241]" c="100.60500.00360.52241"/>
        <s v="[Ledger derived financial attribute value combinations].[Derived financial hierarchy attribute value combination].&amp;[100.60500.00370.52222]" c="100.60500.00370.52222"/>
        <s v="[Ledger derived financial attribute value combinations].[Derived financial hierarchy attribute value combination].&amp;[100.60500.00370.52241]" c="100.60500.00370.52241"/>
        <s v="[Ledger derived financial attribute value combinations].[Derived financial hierarchy attribute value combination].&amp;[100.60500.00410.52241]" c="100.60500.00410.52241"/>
        <s v="[Ledger derived financial attribute value combinations].[Derived financial hierarchy attribute value combination].&amp;[100.60500.00410.52261]" c="100.60500.00410.52261"/>
        <s v="[Ledger derived financial attribute value combinations].[Derived financial hierarchy attribute value combination].&amp;[100.60500.00422.52241]" c="100.60500.00422.52241"/>
        <s v="[Ledger derived financial attribute value combinations].[Derived financial hierarchy attribute value combination].&amp;[100.60500.00430.52241]" c="100.60500.00430.52241"/>
        <s v="[Ledger derived financial attribute value combinations].[Derived financial hierarchy attribute value combination].&amp;[100.60500.00470.52241]" c="100.60500.00470.52241"/>
        <s v="[Ledger derived financial attribute value combinations].[Derived financial hierarchy attribute value combination].&amp;[100.60500.00474.52241]" c="100.60500.00474.52241"/>
        <s v="[Ledger derived financial attribute value combinations].[Derived financial hierarchy attribute value combination].&amp;[100.60500.00480.52241]" c="100.60500.00480.52241"/>
        <s v="[Ledger derived financial attribute value combinations].[Derived financial hierarchy attribute value combination].&amp;[100.60500.00490.52241]" c="100.60500.00490.52241"/>
        <s v="[Ledger derived financial attribute value combinations].[Derived financial hierarchy attribute value combination].&amp;[100.60500.00491.52241]" c="100.60500.00491.52241"/>
        <s v="[Ledger derived financial attribute value combinations].[Derived financial hierarchy attribute value combination].&amp;[100.60500.00961.52241]" c="100.60500.00961.52241"/>
        <s v="[Ledger derived financial attribute value combinations].[Derived financial hierarchy attribute value combination].&amp;[100.60500.00965.52241]" c="100.60500.00965.52241"/>
        <s v="[Ledger derived financial attribute value combinations].[Derived financial hierarchy attribute value combination].&amp;[100.61100.00110.52681]" c="100.61100.00110.52681"/>
        <s v="[Ledger derived financial attribute value combinations].[Derived financial hierarchy attribute value combination].&amp;[100.61100.00120.52681]" c="100.61100.00120.52681"/>
        <s v="[Ledger derived financial attribute value combinations].[Derived financial hierarchy attribute value combination].&amp;[100.61100.00220.52681]" c="100.61100.00220.52681"/>
        <s v="[Ledger derived financial attribute value combinations].[Derived financial hierarchy attribute value combination].&amp;[100.61100.00230.52681]" c="100.61100.00230.52681"/>
        <s v="[Ledger derived financial attribute value combinations].[Derived financial hierarchy attribute value combination].&amp;[100.61100.00231.52681]" c="100.61100.00231.52681"/>
        <s v="[Ledger derived financial attribute value combinations].[Derived financial hierarchy attribute value combination].&amp;[100.61100.00235.52681]" c="100.61100.00235.52681"/>
        <s v="[Ledger derived financial attribute value combinations].[Derived financial hierarchy attribute value combination].&amp;[100.61100.00240.52681]" c="100.61100.00240.52681"/>
        <s v="[Ledger derived financial attribute value combinations].[Derived financial hierarchy attribute value combination].&amp;[100.61100.00250.52681]" c="100.61100.00250.52681"/>
        <s v="[Ledger derived financial attribute value combinations].[Derived financial hierarchy attribute value combination].&amp;[100.61100.00270.52681]" c="100.61100.00270.52681"/>
        <s v="[Ledger derived financial attribute value combinations].[Derived financial hierarchy attribute value combination].&amp;[100.61100.00320.52681]" c="100.61100.00320.52681"/>
        <s v="[Ledger derived financial attribute value combinations].[Derived financial hierarchy attribute value combination].&amp;[100.61100.00350.52681]" c="100.61100.00350.52681"/>
        <s v="[Ledger derived financial attribute value combinations].[Derived financial hierarchy attribute value combination].&amp;[100.61100.00370.52681]" c="100.61100.00370.52681"/>
        <s v="[Ledger derived financial attribute value combinations].[Derived financial hierarchy attribute value combination].&amp;[100.61100.00410.52610]" c="100.61100.00410.52610"/>
        <s v="[Ledger derived financial attribute value combinations].[Derived financial hierarchy attribute value combination].&amp;[100.61100.00410.52621]" c="100.61100.00410.52621"/>
        <s v="[Ledger derived financial attribute value combinations].[Derived financial hierarchy attribute value combination].&amp;[100.61100.00410.52681]" c="100.61100.00410.52681"/>
        <s v="[Ledger derived financial attribute value combinations].[Derived financial hierarchy attribute value combination].&amp;[100.61100.00422.52681]" c="100.61100.00422.52681"/>
        <s v="[Ledger derived financial attribute value combinations].[Derived financial hierarchy attribute value combination].&amp;[100.61100.00480.52681]" c="100.61100.00480.52681"/>
        <s v="[Ledger derived financial attribute value combinations].[Derived financial hierarchy attribute value combination].&amp;[100.61100.00961.52681]" c="100.61100.00961.52681"/>
        <s v="[Ledger derived financial attribute value combinations].[Derived financial hierarchy attribute value combination].&amp;[100.61100.00965.52681]" c="100.61100.00965.52681"/>
        <s v="[Ledger derived financial attribute value combinations].[Derived financial hierarchy attribute value combination].&amp;[100.61100.33707.00016.]" c="100.61100.33707.00016."/>
        <s v="[Ledger derived financial attribute value combinations].[Derived financial hierarchy attribute value combination].&amp;[100.61101.00430.52681]" c="100.61101.00430.52681"/>
        <s v="[Ledger derived financial attribute value combinations].[Derived financial hierarchy attribute value combination].&amp;[100.61102.00410.52681]" c="100.61102.00410.52681"/>
        <s v="[Ledger derived financial attribute value combinations].[Derived financial hierarchy attribute value combination].&amp;[100.61103.00350.59426]" c="100.61103.00350.59426"/>
        <s v="[Ledger derived financial attribute value combinations].[Derived financial hierarchy attribute value combination].&amp;[100.61103.00410.52681]" c="100.61103.00410.52681"/>
        <s v="[Ledger derived financial attribute value combinations].[Derived financial hierarchy attribute value combination].&amp;[100.61103.00480.52610]" c="100.61103.00480.52610"/>
        <s v="[Ledger derived financial attribute value combinations].[Derived financial hierarchy attribute value combination].&amp;[100.64100.00250.52210]" c="100.64100.00250.52210"/>
        <s v="[Ledger derived financial attribute value combinations].[Derived financial hierarchy attribute value combination].&amp;[100.64100.00961.52210]" c="100.64100.00961.52210"/>
        <s v="[Ledger derived financial attribute value combinations].[Derived financial hierarchy attribute value combination].&amp;[100.69000.32134..]" c="100.69000.32134.."/>
        <s v="[Ledger derived financial attribute value combinations].[Derived financial hierarchy attribute value combination].&amp;[100.69000.32134..3686]" c="100.69000.32134..3686"/>
        <s v="[Ledger derived financial attribute value combinations].[Derived financial hierarchy attribute value combination].&amp;[100.69000.33100.97044.]" c="100.69000.33100.97044."/>
        <s v="[Ledger derived financial attribute value combinations].[Derived financial hierarchy attribute value combination].&amp;[100.69000.33300.97025.]" c="100.69000.33300.97025."/>
        <s v="[Ledger derived financial attribute value combinations].[Derived financial hierarchy attribute value combination].&amp;[100.69000.33300.97042.]" c="100.69000.33300.97042."/>
        <s v="[Ledger derived financial attribute value combinations].[Derived financial hierarchy attribute value combination].&amp;[100.69000.33300.97067.]" c="100.69000.33300.97067."/>
        <s v="[Ledger derived financial attribute value combinations].[Derived financial hierarchy attribute value combination].&amp;[100.69000.33300.97510.]" c="100.69000.33300.97510."/>
        <s v="[Ledger derived financial attribute value combinations].[Derived financial hierarchy attribute value combination].&amp;[100.69000.33704.00015.]" c="100.69000.33704.00015."/>
        <s v="[Ledger derived financial attribute value combinations].[Derived financial hierarchy attribute value combination].&amp;[100.69000.33822..7510]" c="100.69000.33822..7510"/>
        <s v="[Ledger derived financial attribute value combinations].[Derived financial hierarchy attribute value combination].&amp;[100.69000.33825..7530]" c="100.69000.33825..7530"/>
        <s v="[Ledger derived financial attribute value combinations].[Derived financial hierarchy attribute value combination].&amp;[100.69000.34175..7031]" c="100.69000.34175..7031"/>
        <s v="[Ledger derived financial attribute value combinations].[Derived financial hierarchy attribute value combination].&amp;[100.69000.34212..4002]" c="100.69000.34212..4002"/>
        <s v="[Ledger derived financial attribute value combinations].[Derived financial hierarchy attribute value combination].&amp;[100.69000.34240..3188]" c="100.69000.34240..3188"/>
        <s v="[Ledger derived financial attribute value combinations].[Derived financial hierarchy attribute value combination].&amp;[100.69000.34250..]" c="100.69000.34250.."/>
        <s v="[Ledger derived financial attribute value combinations].[Derived financial hierarchy attribute value combination].&amp;[100.69000.34583..3032]" c="100.69000.34583..3032"/>
        <s v="[Ledger derived financial attribute value combinations].[Derived financial hierarchy attribute value combination].&amp;[100.69000.34583..3167]" c="100.69000.34583..3167"/>
        <s v="[Ledger derived financial attribute value combinations].[Derived financial hierarchy attribute value combination].&amp;[100.69000.34583..3280]" c="100.69000.34583..3280"/>
        <s v="[Ledger derived financial attribute value combinations].[Derived financial hierarchy attribute value combination].&amp;[100.69000.34583..3282]" c="100.69000.34583..3282"/>
        <s v="[Ledger derived financial attribute value combinations].[Derived financial hierarchy attribute value combination].&amp;[100.69000.34583..3283]" c="100.69000.34583..3283"/>
        <s v="[Ledger derived financial attribute value combinations].[Derived financial hierarchy attribute value combination].&amp;[100.69000.34583..3285]" c="100.69000.34583..3285"/>
        <s v="[Ledger derived financial attribute value combinations].[Derived financial hierarchy attribute value combination].&amp;[100.69000.34583..3286]" c="100.69000.34583..3286"/>
        <s v="[Ledger derived financial attribute value combinations].[Derived financial hierarchy attribute value combination].&amp;[100.69000.34583..3287]" c="100.69000.34583..3287"/>
        <s v="[Ledger derived financial attribute value combinations].[Derived financial hierarchy attribute value combination].&amp;[100.69000.34583..3288]" c="100.69000.34583..3288"/>
        <s v="[Ledger derived financial attribute value combinations].[Derived financial hierarchy attribute value combination].&amp;[100.69000.34583..3289]" c="100.69000.34583..3289"/>
        <s v="[Ledger derived financial attribute value combinations].[Derived financial hierarchy attribute value combination].&amp;[100.69000.34583..3290]" c="100.69000.34583..3290"/>
        <s v="[Ledger derived financial attribute value combinations].[Derived financial hierarchy attribute value combination].&amp;[100.69000.34583..3291]" c="100.69000.34583..3291"/>
        <s v="[Ledger derived financial attribute value combinations].[Derived financial hierarchy attribute value combination].&amp;[100.69000.34583..3292]" c="100.69000.34583..3292"/>
        <s v="[Ledger derived financial attribute value combinations].[Derived financial hierarchy attribute value combination].&amp;[100.69000.34583..3724]" c="100.69000.34583..3724"/>
        <s v="[Ledger derived financial attribute value combinations].[Derived financial hierarchy attribute value combination].&amp;[100.69000.34583..3725]" c="100.69000.34583..3725"/>
        <s v="[Ledger derived financial attribute value combinations].[Derived financial hierarchy attribute value combination].&amp;[100.69000.34583..3726]" c="100.69000.34583..3726"/>
        <s v="[Ledger derived financial attribute value combinations].[Derived financial hierarchy attribute value combination].&amp;[100.69000.34583.00800.3724]" c="100.69000.34583.00800.3724"/>
        <s v="[Ledger derived financial attribute value combinations].[Derived financial hierarchy attribute value combination].&amp;[100.69000.35991..3189]" c="100.69000.35991..3189"/>
        <s v="[Ledger derived financial attribute value combinations].[Derived financial hierarchy attribute value combination].&amp;[100.69000.36710..]" c="100.69000.36710.."/>
        <s v="[Ledger derived financial attribute value combinations].[Derived financial hierarchy attribute value combination].&amp;[100.69000.39510..]" c="100.69000.39510.."/>
        <s v="[Ledger derived financial attribute value combinations].[Derived financial hierarchy attribute value combination].&amp;[100.70100.00009.52110]" c="100.70100.00009.52110"/>
        <s v="[Ledger derived financial attribute value combinations].[Derived financial hierarchy attribute value combination].&amp;[100.70100.00110.52110]" c="100.70100.00110.52110"/>
        <s v="[Ledger derived financial attribute value combinations].[Derived financial hierarchy attribute value combination].&amp;[100.70100.00120.52110]" c="100.70100.00120.52110"/>
        <s v="[Ledger derived financial attribute value combinations].[Derived financial hierarchy attribute value combination].&amp;[100.70100.00140.52110]" c="100.70100.00140.52110"/>
        <s v="[Ledger derived financial attribute value combinations].[Derived financial hierarchy attribute value combination].&amp;[100.70100.00154.52110]" c="100.70100.00154.52110"/>
        <s v="[Ledger derived financial attribute value combinations].[Derived financial hierarchy attribute value combination].&amp;[100.70100.00155.52110]" c="100.70100.00155.52110"/>
        <s v="[Ledger derived financial attribute value combinations].[Derived financial hierarchy attribute value combination].&amp;[100.70100.00220.52110]" c="100.70100.00220.52110"/>
        <s v="[Ledger derived financial attribute value combinations].[Derived financial hierarchy attribute value combination].&amp;[100.70100.00230.52110]" c="100.70100.00230.52110"/>
        <s v="[Ledger derived financial attribute value combinations].[Derived financial hierarchy attribute value combination].&amp;[100.70100.00231.52110]" c="100.70100.00231.52110"/>
        <s v="[Ledger derived financial attribute value combinations].[Derived financial hierarchy attribute value combination].&amp;[100.70100.00233.52110]" c="100.70100.00233.52110"/>
        <s v="[Ledger derived financial attribute value combinations].[Derived financial hierarchy attribute value combination].&amp;[100.70100.00235.52110]" c="100.70100.00235.52110"/>
        <s v="[Ledger derived financial attribute value combinations].[Derived financial hierarchy attribute value combination].&amp;[100.70100.00240.52110]" c="100.70100.00240.52110"/>
        <s v="[Ledger derived financial attribute value combinations].[Derived financial hierarchy attribute value combination].&amp;[100.70100.00240.52140]" c="100.70100.00240.52140"/>
        <s v="[Ledger derived financial attribute value combinations].[Derived financial hierarchy attribute value combination].&amp;[100.70100.00250.52110]" c="100.70100.00250.52110"/>
        <s v="[Ledger derived financial attribute value combinations].[Derived financial hierarchy attribute value combination].&amp;[100.70100.00270.52110]" c="100.70100.00270.52110"/>
        <s v="[Ledger derived financial attribute value combinations].[Derived financial hierarchy attribute value combination].&amp;[100.70100.00310.52110]" c="100.70100.00310.52110"/>
        <s v="[Ledger derived financial attribute value combinations].[Derived financial hierarchy attribute value combination].&amp;[100.70100.00350.52110]" c="100.70100.00350.52110"/>
        <s v="[Ledger derived financial attribute value combinations].[Derived financial hierarchy attribute value combination].&amp;[100.70100.00360.52110]" c="100.70100.00360.52110"/>
        <s v="[Ledger derived financial attribute value combinations].[Derived financial hierarchy attribute value combination].&amp;[100.70100.00360.52121]" c="100.70100.00360.52121"/>
        <s v="[Ledger derived financial attribute value combinations].[Derived financial hierarchy attribute value combination].&amp;[100.70100.00360.52140]" c="100.70100.00360.52140"/>
        <s v="[Ledger derived financial attribute value combinations].[Derived financial hierarchy attribute value combination].&amp;[100.70100.00401.52110]" c="100.70100.00401.52110"/>
        <s v="[Ledger derived financial attribute value combinations].[Derived financial hierarchy attribute value combination].&amp;[100.70100.00410.52110]" c="100.70100.00410.52110"/>
        <s v="[Ledger derived financial attribute value combinations].[Derived financial hierarchy attribute value combination].&amp;[100.70100.00412.52110]" c="100.70100.00412.52110"/>
        <s v="[Ledger derived financial attribute value combinations].[Derived financial hierarchy attribute value combination].&amp;[100.70100.00420.52110]" c="100.70100.00420.52110"/>
        <s v="[Ledger derived financial attribute value combinations].[Derived financial hierarchy attribute value combination].&amp;[100.70100.00430.52110]" c="100.70100.00430.52110"/>
        <s v="[Ledger derived financial attribute value combinations].[Derived financial hierarchy attribute value combination].&amp;[100.70100.00430.52140]" c="100.70100.00430.52140"/>
        <s v="[Ledger derived financial attribute value combinations].[Derived financial hierarchy attribute value combination].&amp;[100.70100.00440.52110]" c="100.70100.00440.52110"/>
        <s v="[Ledger derived financial attribute value combinations].[Derived financial hierarchy attribute value combination].&amp;[100.70100.00440.52132]" c="100.70100.00440.52132"/>
        <s v="[Ledger derived financial attribute value combinations].[Derived financial hierarchy attribute value combination].&amp;[100.70100.00480.52110]" c="100.70100.00480.52110"/>
        <s v="[Ledger derived financial attribute value combinations].[Derived financial hierarchy attribute value combination].&amp;[100.70100.00490.52110]" c="100.70100.00490.52110"/>
        <s v="[Ledger derived financial attribute value combinations].[Derived financial hierarchy attribute value combination].&amp;[100.70100.00490.52121]" c="100.70100.00490.52121"/>
        <s v="[Ledger derived financial attribute value combinations].[Derived financial hierarchy attribute value combination].&amp;[100.70100.00490.52122]" c="100.70100.00490.52122"/>
        <s v="[Ledger derived financial attribute value combinations].[Derived financial hierarchy attribute value combination].&amp;[100.70100.00491.52140]" c="100.70100.00491.52140"/>
        <s v="[Ledger derived financial attribute value combinations].[Derived financial hierarchy attribute value combination].&amp;[100.70100.00961.52110]" c="100.70100.00961.52110"/>
        <s v="[Ledger derived financial attribute value combinations].[Derived financial hierarchy attribute value combination].&amp;[100.70100.00965.52110]" c="100.70100.00965.52110"/>
        <s v="[Ledger derived financial attribute value combinations].[Derived financial hierarchy attribute value combination].&amp;[100.70100.00980.52110]" c="100.70100.00980.52110"/>
        <s v="[Ledger derived financial attribute value combinations].[Derived financial hierarchy attribute value combination].&amp;[100.70100.00981.52110]" c="100.70100.00981.52110"/>
        <s v="[Ledger derived financial attribute value combinations].[Derived financial hierarchy attribute value combination].&amp;[100.70100.33920.16804.]" c="100.70100.33920.16804."/>
        <s v="[Ledger derived financial attribute value combinations].[Derived financial hierarchy attribute value combination].&amp;[100.70101.00110.52110]" c="100.70101.00110.52110"/>
        <s v="[Ledger derived financial attribute value combinations].[Derived financial hierarchy attribute value combination].&amp;[100.70101.00120.52110]" c="100.70101.00120.52110"/>
        <s v="[Ledger derived financial attribute value combinations].[Derived financial hierarchy attribute value combination].&amp;[100.70101.00154.52110]" c="100.70101.00154.52110"/>
        <s v="[Ledger derived financial attribute value combinations].[Derived financial hierarchy attribute value combination].&amp;[100.70101.00220.52110]" c="100.70101.00220.52110"/>
        <s v="[Ledger derived financial attribute value combinations].[Derived financial hierarchy attribute value combination].&amp;[100.70101.00231.52110]" c="100.70101.00231.52110"/>
        <s v="[Ledger derived financial attribute value combinations].[Derived financial hierarchy attribute value combination].&amp;[100.70101.00233.52110]" c="100.70101.00233.52110"/>
        <s v="[Ledger derived financial attribute value combinations].[Derived financial hierarchy attribute value combination].&amp;[100.70101.00235.52110]" c="100.70101.00235.52110"/>
        <s v="[Ledger derived financial attribute value combinations].[Derived financial hierarchy attribute value combination].&amp;[100.70101.00250.52110]" c="100.70101.00250.52110"/>
        <s v="[Ledger derived financial attribute value combinations].[Derived financial hierarchy attribute value combination].&amp;[100.70101.00310.52110]" c="100.70101.00310.52110"/>
        <s v="[Ledger derived financial attribute value combinations].[Derived financial hierarchy attribute value combination].&amp;[100.70101.00360.52110]" c="100.70101.00360.52110"/>
        <s v="[Ledger derived financial attribute value combinations].[Derived financial hierarchy attribute value combination].&amp;[100.70101.00360.52121]" c="100.70101.00360.52121"/>
        <s v="[Ledger derived financial attribute value combinations].[Derived financial hierarchy attribute value combination].&amp;[100.70101.00360.52122]" c="100.70101.00360.52122"/>
        <s v="[Ledger derived financial attribute value combinations].[Derived financial hierarchy attribute value combination].&amp;[100.70101.00412.52110]" c="100.70101.00412.52110"/>
        <s v="[Ledger derived financial attribute value combinations].[Derived financial hierarchy attribute value combination].&amp;[100.70101.00420.52110]" c="100.70101.00420.52110"/>
        <s v="[Ledger derived financial attribute value combinations].[Derived financial hierarchy attribute value combination].&amp;[100.70101.00460.52110]" c="100.70101.00460.52110"/>
        <s v="[Ledger derived financial attribute value combinations].[Derived financial hierarchy attribute value combination].&amp;[100.70101.00490.52110]" c="100.70101.00490.52110"/>
        <s v="[Ledger derived financial attribute value combinations].[Derived financial hierarchy attribute value combination].&amp;[100.70101.00490.52121]" c="100.70101.00490.52121"/>
        <s v="[Ledger derived financial attribute value combinations].[Derived financial hierarchy attribute value combination].&amp;[100.70101.00961.52110]" c="100.70101.00961.52110"/>
        <s v="[Ledger derived financial attribute value combinations].[Derived financial hierarchy attribute value combination].&amp;[100.70101.00965.52110]" c="100.70101.00965.52110"/>
        <s v="[Ledger derived financial attribute value combinations].[Derived financial hierarchy attribute value combination].&amp;[100.70202.00360.52150]" c="100.70202.00360.52150"/>
        <s v="[Ledger derived financial attribute value combinations].[Derived financial hierarchy attribute value combination].&amp;[100.70300.00009.52140]" c="100.70300.00009.52140"/>
        <s v="[Ledger derived financial attribute value combinations].[Derived financial hierarchy attribute value combination].&amp;[100.70300.00110.52140]" c="100.70300.00110.52140"/>
        <s v="[Ledger derived financial attribute value combinations].[Derived financial hierarchy attribute value combination].&amp;[100.70300.00120.52140]" c="100.70300.00120.52140"/>
        <s v="[Ledger derived financial attribute value combinations].[Derived financial hierarchy attribute value combination].&amp;[100.70300.00140.52140]" c="100.70300.00140.52140"/>
        <s v="[Ledger derived financial attribute value combinations].[Derived financial hierarchy attribute value combination].&amp;[100.70300.00154.52140]" c="100.70300.00154.52140"/>
        <s v="[Ledger derived financial attribute value combinations].[Derived financial hierarchy attribute value combination].&amp;[100.70300.00155.52140]" c="100.70300.00155.52140"/>
        <s v="[Ledger derived financial attribute value combinations].[Derived financial hierarchy attribute value combination].&amp;[100.70300.00220.52140]" c="100.70300.00220.52140"/>
        <s v="[Ledger derived financial attribute value combinations].[Derived financial hierarchy attribute value combination].&amp;[100.70300.00231.52140]" c="100.70300.00231.52140"/>
        <s v="[Ledger derived financial attribute value combinations].[Derived financial hierarchy attribute value combination].&amp;[100.70300.00235.52140]" c="100.70300.00235.52140"/>
        <s v="[Ledger derived financial attribute value combinations].[Derived financial hierarchy attribute value combination].&amp;[100.70300.00240.52140]" c="100.70300.00240.52140"/>
        <s v="[Ledger derived financial attribute value combinations].[Derived financial hierarchy attribute value combination].&amp;[100.70300.00250.52140]" c="100.70300.00250.52140"/>
        <s v="[Ledger derived financial attribute value combinations].[Derived financial hierarchy attribute value combination].&amp;[100.70300.00310.52110]" c="100.70300.00310.52110"/>
        <s v="[Ledger derived financial attribute value combinations].[Derived financial hierarchy attribute value combination].&amp;[100.70300.00310.52140]" c="100.70300.00310.52140"/>
        <s v="[Ledger derived financial attribute value combinations].[Derived financial hierarchy attribute value combination].&amp;[100.70300.00350.52140]" c="100.70300.00350.52140"/>
        <s v="[Ledger derived financial attribute value combinations].[Derived financial hierarchy attribute value combination].&amp;[100.70300.00360.52121]" c="100.70300.00360.52121"/>
        <s v="[Ledger derived financial attribute value combinations].[Derived financial hierarchy attribute value combination].&amp;[100.70300.00360.52140]" c="100.70300.00360.52140"/>
        <s v="[Ledger derived financial attribute value combinations].[Derived financial hierarchy attribute value combination].&amp;[100.70300.00410.52110]" c="100.70300.00410.52110"/>
        <s v="[Ledger derived financial attribute value combinations].[Derived financial hierarchy attribute value combination].&amp;[100.70300.00410.52140]" c="100.70300.00410.52140"/>
        <s v="[Ledger derived financial attribute value combinations].[Derived financial hierarchy attribute value combination].&amp;[100.70300.00430.52110]" c="100.70300.00430.52110"/>
        <s v="[Ledger derived financial attribute value combinations].[Derived financial hierarchy attribute value combination].&amp;[100.70300.00430.52140]" c="100.70300.00430.52140"/>
        <s v="[Ledger derived financial attribute value combinations].[Derived financial hierarchy attribute value combination].&amp;[100.70300.00450.52140]" c="100.70300.00450.52140"/>
        <s v="[Ledger derived financial attribute value combinations].[Derived financial hierarchy attribute value combination].&amp;[100.70300.00490.52110]" c="100.70300.00490.52110"/>
        <s v="[Ledger derived financial attribute value combinations].[Derived financial hierarchy attribute value combination].&amp;[100.70300.00490.52140]" c="100.70300.00490.52140"/>
        <s v="[Ledger derived financial attribute value combinations].[Derived financial hierarchy attribute value combination].&amp;[100.70300.00491.52110]" c="100.70300.00491.52110"/>
        <s v="[Ledger derived financial attribute value combinations].[Derived financial hierarchy attribute value combination].&amp;[100.70300.00491.52140]" c="100.70300.00491.52140"/>
        <s v="[Ledger derived financial attribute value combinations].[Derived financial hierarchy attribute value combination].&amp;[100.70300.00961.52140]" c="100.70300.00961.52140"/>
        <s v="[Ledger derived financial attribute value combinations].[Derived financial hierarchy attribute value combination].&amp;[100.70300.00965.52140]" c="100.70300.00965.52140"/>
        <s v="[Ledger derived financial attribute value combinations].[Derived financial hierarchy attribute value combination].&amp;[100.70300.00980.52140]" c="100.70300.00980.52140"/>
        <s v="[Ledger derived financial attribute value combinations].[Derived financial hierarchy attribute value combination].&amp;[100.70300.00981.52140]" c="100.70300.00981.52140"/>
        <s v="[Ledger derived financial attribute value combinations].[Derived financial hierarchy attribute value combination].&amp;[100.70300.33707..]" c="100.70300.33707.."/>
        <s v="[Ledger derived financial attribute value combinations].[Derived financial hierarchy attribute value combination].&amp;[100.70300.34200..]" c="100.70300.34200.."/>
        <s v="[Ledger derived financial attribute value combinations].[Derived financial hierarchy attribute value combination].&amp;[100.70403.00009.52131]" c="100.70403.00009.52131"/>
        <s v="[Ledger derived financial attribute value combinations].[Derived financial hierarchy attribute value combination].&amp;[100.70403.00110.52131]" c="100.70403.00110.52131"/>
        <s v="[Ledger derived financial attribute value combinations].[Derived financial hierarchy attribute value combination].&amp;[100.70403.00110.52560]" c="100.70403.00110.52560"/>
        <s v="[Ledger derived financial attribute value combinations].[Derived financial hierarchy attribute value combination].&amp;[100.70403.00120.52131]" c="100.70403.00120.52131"/>
        <s v="[Ledger derived financial attribute value combinations].[Derived financial hierarchy attribute value combination].&amp;[100.70403.00120.52560]" c="100.70403.00120.52560"/>
        <s v="[Ledger derived financial attribute value combinations].[Derived financial hierarchy attribute value combination].&amp;[100.70403.00130.52131]" c="100.70403.00130.52131"/>
        <s v="[Ledger derived financial attribute value combinations].[Derived financial hierarchy attribute value combination].&amp;[100.70403.00140.52131]" c="100.70403.00140.52131"/>
        <s v="[Ledger derived financial attribute value combinations].[Derived financial hierarchy attribute value combination].&amp;[100.70403.00154.52131]" c="100.70403.00154.52131"/>
        <s v="[Ledger derived financial attribute value combinations].[Derived financial hierarchy attribute value combination].&amp;[100.70403.00154.52560]" c="100.70403.00154.52560"/>
        <s v="[Ledger derived financial attribute value combinations].[Derived financial hierarchy attribute value combination].&amp;[100.70403.00220.52131]" c="100.70403.00220.52131"/>
        <s v="[Ledger derived financial attribute value combinations].[Derived financial hierarchy attribute value combination].&amp;[100.70403.00220.52560]" c="100.70403.00220.52560"/>
        <s v="[Ledger derived financial attribute value combinations].[Derived financial hierarchy attribute value combination].&amp;[100.70403.00230.52131]" c="100.70403.00230.52131"/>
        <s v="[Ledger derived financial attribute value combinations].[Derived financial hierarchy attribute value combination].&amp;[100.70403.00230.52560]" c="100.70403.00230.52560"/>
        <s v="[Ledger derived financial attribute value combinations].[Derived financial hierarchy attribute value combination].&amp;[100.70403.00231.52131]" c="100.70403.00231.52131"/>
        <s v="[Ledger derived financial attribute value combinations].[Derived financial hierarchy attribute value combination].&amp;[100.70403.00231.52560]" c="100.70403.00231.52560"/>
        <s v="[Ledger derived financial attribute value combinations].[Derived financial hierarchy attribute value combination].&amp;[100.70403.00233.52560]" c="100.70403.00233.52560"/>
        <s v="[Ledger derived financial attribute value combinations].[Derived financial hierarchy attribute value combination].&amp;[100.70403.00235.52131]" c="100.70403.00235.52131"/>
        <s v="[Ledger derived financial attribute value combinations].[Derived financial hierarchy attribute value combination].&amp;[100.70403.00235.52560]" c="100.70403.00235.52560"/>
        <s v="[Ledger derived financial attribute value combinations].[Derived financial hierarchy attribute value combination].&amp;[100.70403.00250.52131]" c="100.70403.00250.52131"/>
        <s v="[Ledger derived financial attribute value combinations].[Derived financial hierarchy attribute value combination].&amp;[100.70403.00250.52560]" c="100.70403.00250.52560"/>
        <s v="[Ledger derived financial attribute value combinations].[Derived financial hierarchy attribute value combination].&amp;[100.70403.00310.52131]" c="100.70403.00310.52131"/>
        <s v="[Ledger derived financial attribute value combinations].[Derived financial hierarchy attribute value combination].&amp;[100.70403.00350.52131]" c="100.70403.00350.52131"/>
        <s v="[Ledger derived financial attribute value combinations].[Derived financial hierarchy attribute value combination].&amp;[100.70403.00350.52560]" c="100.70403.00350.52560"/>
        <s v="[Ledger derived financial attribute value combinations].[Derived financial hierarchy attribute value combination].&amp;[100.70403.00355.52560]" c="100.70403.00355.52560"/>
        <s v="[Ledger derived financial attribute value combinations].[Derived financial hierarchy attribute value combination].&amp;[100.70403.00360.52131]" c="100.70403.00360.52131"/>
        <s v="[Ledger derived financial attribute value combinations].[Derived financial hierarchy attribute value combination].&amp;[100.70403.00360.52170]" c="100.70403.00360.52170"/>
        <s v="[Ledger derived financial attribute value combinations].[Derived financial hierarchy attribute value combination].&amp;[100.70403.00360.52560]" c="100.70403.00360.52560"/>
        <s v="[Ledger derived financial attribute value combinations].[Derived financial hierarchy attribute value combination].&amp;[100.70403.00410.52131]" c="100.70403.00410.52131"/>
        <s v="[Ledger derived financial attribute value combinations].[Derived financial hierarchy attribute value combination].&amp;[100.70403.00410.52560]" c="100.70403.00410.52560"/>
        <s v="[Ledger derived financial attribute value combinations].[Derived financial hierarchy attribute value combination].&amp;[100.70403.00430.52131]" c="100.70403.00430.52131"/>
        <s v="[Ledger derived financial attribute value combinations].[Derived financial hierarchy attribute value combination].&amp;[100.70403.00430.52140]" c="100.70403.00430.52140"/>
        <s v="[Ledger derived financial attribute value combinations].[Derived financial hierarchy attribute value combination].&amp;[100.70403.00440.52131]" c="100.70403.00440.52131"/>
        <s v="[Ledger derived financial attribute value combinations].[Derived financial hierarchy attribute value combination].&amp;[100.70403.00480.52131]" c="100.70403.00480.52131"/>
        <s v="[Ledger derived financial attribute value combinations].[Derived financial hierarchy attribute value combination].&amp;[100.70403.00490.52131]" c="100.70403.00490.52131"/>
        <s v="[Ledger derived financial attribute value combinations].[Derived financial hierarchy attribute value combination].&amp;[100.70403.00490.52560]" c="100.70403.00490.52560"/>
        <s v="[Ledger derived financial attribute value combinations].[Derived financial hierarchy attribute value combination].&amp;[100.70403.00961.52131]" c="100.70403.00961.52131"/>
        <s v="[Ledger derived financial attribute value combinations].[Derived financial hierarchy attribute value combination].&amp;[100.70403.00961.52560]" c="100.70403.00961.52560"/>
        <s v="[Ledger derived financial attribute value combinations].[Derived financial hierarchy attribute value combination].&amp;[100.70403.00965.52131]" c="100.70403.00965.52131"/>
        <s v="[Ledger derived financial attribute value combinations].[Derived financial hierarchy attribute value combination].&amp;[100.70403.00965.52560]" c="100.70403.00965.52560"/>
        <s v="[Ledger derived financial attribute value combinations].[Derived financial hierarchy attribute value combination].&amp;[100.70403.00980.52131]" c="100.70403.00980.52131"/>
        <s v="[Ledger derived financial attribute value combinations].[Derived financial hierarchy attribute value combination].&amp;[100.70406.00009.52131]" c="100.70406.00009.52131"/>
        <s v="[Ledger derived financial attribute value combinations].[Derived financial hierarchy attribute value combination].&amp;[100.70406.00110.52131]" c="100.70406.00110.52131"/>
        <s v="[Ledger derived financial attribute value combinations].[Derived financial hierarchy attribute value combination].&amp;[100.70406.00110.52560]" c="100.70406.00110.52560"/>
        <s v="[Ledger derived financial attribute value combinations].[Derived financial hierarchy attribute value combination].&amp;[100.70406.00120.52131]" c="100.70406.00120.52131"/>
        <s v="[Ledger derived financial attribute value combinations].[Derived financial hierarchy attribute value combination].&amp;[100.70406.00130.52131]" c="100.70406.00130.52131"/>
        <s v="[Ledger derived financial attribute value combinations].[Derived financial hierarchy attribute value combination].&amp;[100.70406.00130.52560]" c="100.70406.00130.52560"/>
        <s v="[Ledger derived financial attribute value combinations].[Derived financial hierarchy attribute value combination].&amp;[100.70406.00154.52131]" c="100.70406.00154.52131"/>
        <s v="[Ledger derived financial attribute value combinations].[Derived financial hierarchy attribute value combination].&amp;[100.70406.00154.52560]" c="100.70406.00154.52560"/>
        <s v="[Ledger derived financial attribute value combinations].[Derived financial hierarchy attribute value combination].&amp;[100.70406.00220.52131]" c="100.70406.00220.52131"/>
        <s v="[Ledger derived financial attribute value combinations].[Derived financial hierarchy attribute value combination].&amp;[100.70406.00220.52560]" c="100.70406.00220.52560"/>
        <s v="[Ledger derived financial attribute value combinations].[Derived financial hierarchy attribute value combination].&amp;[100.70406.00230.52131]" c="100.70406.00230.52131"/>
        <s v="[Ledger derived financial attribute value combinations].[Derived financial hierarchy attribute value combination].&amp;[100.70406.00231.52131]" c="100.70406.00231.52131"/>
        <s v="[Ledger derived financial attribute value combinations].[Derived financial hierarchy attribute value combination].&amp;[100.70406.00231.52560]" c="100.70406.00231.52560"/>
        <s v="[Ledger derived financial attribute value combinations].[Derived financial hierarchy attribute value combination].&amp;[100.70406.00233.52131]" c="100.70406.00233.52131"/>
        <s v="[Ledger derived financial attribute value combinations].[Derived financial hierarchy attribute value combination].&amp;[100.70406.00233.52560]" c="100.70406.00233.52560"/>
        <s v="[Ledger derived financial attribute value combinations].[Derived financial hierarchy attribute value combination].&amp;[100.70406.00235.52131]" c="100.70406.00235.52131"/>
        <s v="[Ledger derived financial attribute value combinations].[Derived financial hierarchy attribute value combination].&amp;[100.70406.00235.52560]" c="100.70406.00235.52560"/>
        <s v="[Ledger derived financial attribute value combinations].[Derived financial hierarchy attribute value combination].&amp;[100.70406.00250.52131]" c="100.70406.00250.52131"/>
        <s v="[Ledger derived financial attribute value combinations].[Derived financial hierarchy attribute value combination].&amp;[100.70406.00250.52560]" c="100.70406.00250.52560"/>
        <s v="[Ledger derived financial attribute value combinations].[Derived financial hierarchy attribute value combination].&amp;[100.70406.00310.52131]" c="100.70406.00310.52131"/>
        <s v="[Ledger derived financial attribute value combinations].[Derived financial hierarchy attribute value combination].&amp;[100.70406.00350.52131]" c="100.70406.00350.52131"/>
        <s v="[Ledger derived financial attribute value combinations].[Derived financial hierarchy attribute value combination].&amp;[100.70406.00360.52131]" c="100.70406.00360.52131"/>
        <s v="[Ledger derived financial attribute value combinations].[Derived financial hierarchy attribute value combination].&amp;[100.70406.00360.52560]" c="100.70406.00360.52560"/>
        <s v="[Ledger derived financial attribute value combinations].[Derived financial hierarchy attribute value combination].&amp;[100.70406.00370.52131]" c="100.70406.00370.52131"/>
        <s v="[Ledger derived financial attribute value combinations].[Derived financial hierarchy attribute value combination].&amp;[100.70406.00401.52560]" c="100.70406.00401.52560"/>
        <s v="[Ledger derived financial attribute value combinations].[Derived financial hierarchy attribute value combination].&amp;[100.70406.00410.52131]" c="100.70406.00410.52131"/>
        <s v="[Ledger derived financial attribute value combinations].[Derived financial hierarchy attribute value combination].&amp;[100.70406.00420.52131]" c="100.70406.00420.52131"/>
        <s v="[Ledger derived financial attribute value combinations].[Derived financial hierarchy attribute value combination].&amp;[100.70406.00421.52131]" c="100.70406.00421.52131"/>
        <s v="[Ledger derived financial attribute value combinations].[Derived financial hierarchy attribute value combination].&amp;[100.70406.00422.52131]" c="100.70406.00422.52131"/>
        <s v="[Ledger derived financial attribute value combinations].[Derived financial hierarchy attribute value combination].&amp;[100.70406.00430.52131]" c="100.70406.00430.52131"/>
        <s v="[Ledger derived financial attribute value combinations].[Derived financial hierarchy attribute value combination].&amp;[100.70406.00440.52110]" c="100.70406.00440.52110"/>
        <s v="[Ledger derived financial attribute value combinations].[Derived financial hierarchy attribute value combination].&amp;[100.70406.00440.52560]" c="100.70406.00440.52560"/>
        <s v="[Ledger derived financial attribute value combinations].[Derived financial hierarchy attribute value combination].&amp;[100.70406.00480.52131]" c="100.70406.00480.52131"/>
        <s v="[Ledger derived financial attribute value combinations].[Derived financial hierarchy attribute value combination].&amp;[100.70406.00490.52131]" c="100.70406.00490.52131"/>
        <s v="[Ledger derived financial attribute value combinations].[Derived financial hierarchy attribute value combination].&amp;[100.70406.00490.52560]" c="100.70406.00490.52560"/>
        <s v="[Ledger derived financial attribute value combinations].[Derived financial hierarchy attribute value combination].&amp;[100.70406.00491.52131]" c="100.70406.00491.52131"/>
        <s v="[Ledger derived financial attribute value combinations].[Derived financial hierarchy attribute value combination].&amp;[100.70406.00491.52560]" c="100.70406.00491.52560"/>
        <s v="[Ledger derived financial attribute value combinations].[Derived financial hierarchy attribute value combination].&amp;[100.70406.00510.52131]" c="100.70406.00510.52131"/>
        <s v="[Ledger derived financial attribute value combinations].[Derived financial hierarchy attribute value combination].&amp;[100.70406.00551.52131]" c="100.70406.00551.52131"/>
        <s v="[Ledger derived financial attribute value combinations].[Derived financial hierarchy attribute value combination].&amp;[100.70406.00911.52131]" c="100.70406.00911.52131"/>
        <s v="[Ledger derived financial attribute value combinations].[Derived financial hierarchy attribute value combination].&amp;[100.70406.00961.52131]" c="100.70406.00961.52131"/>
        <s v="[Ledger derived financial attribute value combinations].[Derived financial hierarchy attribute value combination].&amp;[100.70406.00961.52560]" c="100.70406.00961.52560"/>
        <s v="[Ledger derived financial attribute value combinations].[Derived financial hierarchy attribute value combination].&amp;[100.70406.00965.52131]" c="100.70406.00965.52131"/>
        <s v="[Ledger derived financial attribute value combinations].[Derived financial hierarchy attribute value combination].&amp;[100.70406.00965.52560]" c="100.70406.00965.52560"/>
        <s v="[Ledger derived financial attribute value combinations].[Derived financial hierarchy attribute value combination].&amp;[100.70406.00980.52131]" c="100.70406.00980.52131"/>
        <s v="[Ledger derived financial attribute value combinations].[Derived financial hierarchy attribute value combination].&amp;[100.70406.34224..]" c="100.70406.34224.."/>
        <s v="[Ledger derived financial attribute value combinations].[Derived financial hierarchy attribute value combination].&amp;[100.70503.00510.52360]" c="100.70503.00510.52360"/>
        <s v="[Ledger derived financial attribute value combinations].[Derived financial hierarchy attribute value combination].&amp;[100.70504.00510.52360]" c="100.70504.00510.52360"/>
        <s v="[Ledger derived financial attribute value combinations].[Derived financial hierarchy attribute value combination].&amp;[100.70506.00510.52360]" c="100.70506.00510.52360"/>
        <s v="[Ledger derived financial attribute value combinations].[Derived financial hierarchy attribute value combination].&amp;[100.71100.00110.52881]" c="100.71100.00110.52881"/>
        <s v="[Ledger derived financial attribute value combinations].[Derived financial hierarchy attribute value combination].&amp;[100.71100.00120.52881]" c="100.71100.00120.52881"/>
        <s v="[Ledger derived financial attribute value combinations].[Derived financial hierarchy attribute value combination].&amp;[100.71100.00130.52881]" c="100.71100.00130.52881"/>
        <s v="[Ledger derived financial attribute value combinations].[Derived financial hierarchy attribute value combination].&amp;[100.71100.00154.52881]" c="100.71100.00154.52881"/>
        <s v="[Ledger derived financial attribute value combinations].[Derived financial hierarchy attribute value combination].&amp;[100.71100.00220.52881]" c="100.71100.00220.52881"/>
        <s v="[Ledger derived financial attribute value combinations].[Derived financial hierarchy attribute value combination].&amp;[100.71100.00230.52881]" c="100.71100.00230.52881"/>
        <s v="[Ledger derived financial attribute value combinations].[Derived financial hierarchy attribute value combination].&amp;[100.71100.00231.52881]" c="100.71100.00231.52881"/>
        <s v="[Ledger derived financial attribute value combinations].[Derived financial hierarchy attribute value combination].&amp;[100.71100.00233.52881]" c="100.71100.00233.52881"/>
        <s v="[Ledger derived financial attribute value combinations].[Derived financial hierarchy attribute value combination].&amp;[100.71100.00235.52881]" c="100.71100.00235.52881"/>
        <s v="[Ledger derived financial attribute value combinations].[Derived financial hierarchy attribute value combination].&amp;[100.71100.00250.52881]" c="100.71100.00250.52881"/>
        <s v="[Ledger derived financial attribute value combinations].[Derived financial hierarchy attribute value combination].&amp;[100.71100.00310.52881]" c="100.71100.00310.52881"/>
        <s v="[Ledger derived financial attribute value combinations].[Derived financial hierarchy attribute value combination].&amp;[100.71100.00350.52881]" c="100.71100.00350.52881"/>
        <s v="[Ledger derived financial attribute value combinations].[Derived financial hierarchy attribute value combination].&amp;[100.71100.00360.52881]" c="100.71100.00360.52881"/>
        <s v="[Ledger derived financial attribute value combinations].[Derived financial hierarchy attribute value combination].&amp;[100.71100.00410.52881]" c="100.71100.00410.52881"/>
        <s v="[Ledger derived financial attribute value combinations].[Derived financial hierarchy attribute value combination].&amp;[100.71100.00420.52881]" c="100.71100.00420.52881"/>
        <s v="[Ledger derived financial attribute value combinations].[Derived financial hierarchy attribute value combination].&amp;[100.71100.00422.52881]" c="100.71100.00422.52881"/>
        <s v="[Ledger derived financial attribute value combinations].[Derived financial hierarchy attribute value combination].&amp;[100.71100.00430.52881]" c="100.71100.00430.52881"/>
        <s v="[Ledger derived financial attribute value combinations].[Derived financial hierarchy attribute value combination].&amp;[100.71100.00440.52881]" c="100.71100.00440.52881"/>
        <s v="[Ledger derived financial attribute value combinations].[Derived financial hierarchy attribute value combination].&amp;[100.71100.00480.52881]" c="100.71100.00480.52881"/>
        <s v="[Ledger derived financial attribute value combinations].[Derived financial hierarchy attribute value combination].&amp;[100.71100.00490.52132]" c="100.71100.00490.52132"/>
        <s v="[Ledger derived financial attribute value combinations].[Derived financial hierarchy attribute value combination].&amp;[100.71100.00490.52881]" c="100.71100.00490.52881"/>
        <s v="[Ledger derived financial attribute value combinations].[Derived financial hierarchy attribute value combination].&amp;[100.71100.00961.52881]" c="100.71100.00961.52881"/>
        <s v="[Ledger derived financial attribute value combinations].[Derived financial hierarchy attribute value combination].&amp;[100.71100.00965.52881]" c="100.71100.00965.52881"/>
        <s v="[Ledger derived financial attribute value combinations].[Derived financial hierarchy attribute value combination].&amp;[100.71200.00110.52132]" c="100.71200.00110.52132"/>
        <s v="[Ledger derived financial attribute value combinations].[Derived financial hierarchy attribute value combination].&amp;[100.71200.00120.52132]" c="100.71200.00120.52132"/>
        <s v="[Ledger derived financial attribute value combinations].[Derived financial hierarchy attribute value combination].&amp;[100.71200.00154.52132]" c="100.71200.00154.52132"/>
        <s v="[Ledger derived financial attribute value combinations].[Derived financial hierarchy attribute value combination].&amp;[100.71200.00220.52132]" c="100.71200.00220.52132"/>
        <s v="[Ledger derived financial attribute value combinations].[Derived financial hierarchy attribute value combination].&amp;[100.71200.00230.52132]" c="100.71200.00230.52132"/>
        <s v="[Ledger derived financial attribute value combinations].[Derived financial hierarchy attribute value combination].&amp;[100.71200.00235.52132]" c="100.71200.00235.52132"/>
        <s v="[Ledger derived financial attribute value combinations].[Derived financial hierarchy attribute value combination].&amp;[100.71200.00250.52132]" c="100.71200.00250.52132"/>
        <s v="[Ledger derived financial attribute value combinations].[Derived financial hierarchy attribute value combination].&amp;[100.71200.00310.52121]" c="100.71200.00310.52121"/>
        <s v="[Ledger derived financial attribute value combinations].[Derived financial hierarchy attribute value combination].&amp;[100.71200.00310.52170]" c="100.71200.00310.52170"/>
        <s v="[Ledger derived financial attribute value combinations].[Derived financial hierarchy attribute value combination].&amp;[100.71200.00360.52132]" c="100.71200.00360.52132"/>
        <s v="[Ledger derived financial attribute value combinations].[Derived financial hierarchy attribute value combination].&amp;[100.71200.00410.52132]" c="100.71200.00410.52132"/>
        <s v="[Ledger derived financial attribute value combinations].[Derived financial hierarchy attribute value combination].&amp;[100.71200.00440.52132]" c="100.71200.00440.52132"/>
        <s v="[Ledger derived financial attribute value combinations].[Derived financial hierarchy attribute value combination].&amp;[100.71200.00490.52132]" c="100.71200.00490.52132"/>
        <s v="[Ledger derived financial attribute value combinations].[Derived financial hierarchy attribute value combination].&amp;[100.71200.00961.52132]" c="100.71200.00961.52132"/>
        <s v="[Ledger derived financial attribute value combinations].[Derived financial hierarchy attribute value combination].&amp;[100.71200.00965.52132]" c="100.71200.00965.52132"/>
        <s v="[Ledger derived financial attribute value combinations].[Derived financial hierarchy attribute value combination].&amp;[100.71300.00009.52882]" c="100.71300.00009.52882"/>
        <s v="[Ledger derived financial attribute value combinations].[Derived financial hierarchy attribute value combination].&amp;[100.71300.00110.52880]" c="100.71300.00110.52880"/>
        <s v="[Ledger derived financial attribute value combinations].[Derived financial hierarchy attribute value combination].&amp;[100.71300.00110.52882]" c="100.71300.00110.52882"/>
        <s v="[Ledger derived financial attribute value combinations].[Derived financial hierarchy attribute value combination].&amp;[100.71300.00117.52880]" c="100.71300.00117.52880"/>
        <s v="[Ledger derived financial attribute value combinations].[Derived financial hierarchy attribute value combination].&amp;[100.71300.00120.52880]" c="100.71300.00120.52880"/>
        <s v="[Ledger derived financial attribute value combinations].[Derived financial hierarchy attribute value combination].&amp;[100.71300.00154.52880]" c="100.71300.00154.52880"/>
        <s v="[Ledger derived financial attribute value combinations].[Derived financial hierarchy attribute value combination].&amp;[100.71300.00154.52882]" c="100.71300.00154.52882"/>
        <s v="[Ledger derived financial attribute value combinations].[Derived financial hierarchy attribute value combination].&amp;[100.71300.00220.52880]" c="100.71300.00220.52880"/>
        <s v="[Ledger derived financial attribute value combinations].[Derived financial hierarchy attribute value combination].&amp;[100.71300.00220.52882]" c="100.71300.00220.52882"/>
        <s v="[Ledger derived financial attribute value combinations].[Derived financial hierarchy attribute value combination].&amp;[100.71300.00230.52880]" c="100.71300.00230.52880"/>
        <s v="[Ledger derived financial attribute value combinations].[Derived financial hierarchy attribute value combination].&amp;[100.71300.00230.52882]" c="100.71300.00230.52882"/>
        <s v="[Ledger derived financial attribute value combinations].[Derived financial hierarchy attribute value combination].&amp;[100.71300.00231.52880]" c="100.71300.00231.52880"/>
        <s v="[Ledger derived financial attribute value combinations].[Derived financial hierarchy attribute value combination].&amp;[100.71300.00233.52880]" c="100.71300.00233.52880"/>
        <s v="[Ledger derived financial attribute value combinations].[Derived financial hierarchy attribute value combination].&amp;[100.71300.00235.52880]" c="100.71300.00235.52880"/>
        <s v="[Ledger derived financial attribute value combinations].[Derived financial hierarchy attribute value combination].&amp;[100.71300.00235.52882]" c="100.71300.00235.52882"/>
        <s v="[Ledger derived financial attribute value combinations].[Derived financial hierarchy attribute value combination].&amp;[100.71300.00250.52880]" c="100.71300.00250.52880"/>
        <s v="[Ledger derived financial attribute value combinations].[Derived financial hierarchy attribute value combination].&amp;[100.71300.00250.52882]" c="100.71300.00250.52882"/>
        <s v="[Ledger derived financial attribute value combinations].[Derived financial hierarchy attribute value combination].&amp;[100.71300.00350.52880]" c="100.71300.00350.52880"/>
        <s v="[Ledger derived financial attribute value combinations].[Derived financial hierarchy attribute value combination].&amp;[100.71300.00350.52882]" c="100.71300.00350.52882"/>
        <s v="[Ledger derived financial attribute value combinations].[Derived financial hierarchy attribute value combination].&amp;[100.71300.00351.52882]" c="100.71300.00351.52882"/>
        <s v="[Ledger derived financial attribute value combinations].[Derived financial hierarchy attribute value combination].&amp;[100.71300.00360.52880]" c="100.71300.00360.52880"/>
        <s v="[Ledger derived financial attribute value combinations].[Derived financial hierarchy attribute value combination].&amp;[100.71300.00360.52882]" c="100.71300.00360.52882"/>
        <s v="[Ledger derived financial attribute value combinations].[Derived financial hierarchy attribute value combination].&amp;[100.71300.00410.52880]" c="100.71300.00410.52880"/>
        <s v="[Ledger derived financial attribute value combinations].[Derived financial hierarchy attribute value combination].&amp;[100.71300.00410.52882]" c="100.71300.00410.52882"/>
        <s v="[Ledger derived financial attribute value combinations].[Derived financial hierarchy attribute value combination].&amp;[100.71300.00420.52882]" c="100.71300.00420.52882"/>
        <s v="[Ledger derived financial attribute value combinations].[Derived financial hierarchy attribute value combination].&amp;[100.71300.00421.52882]" c="100.71300.00421.52882"/>
        <s v="[Ledger derived financial attribute value combinations].[Derived financial hierarchy attribute value combination].&amp;[100.71300.00422.52882]" c="100.71300.00422.52882"/>
        <s v="[Ledger derived financial attribute value combinations].[Derived financial hierarchy attribute value combination].&amp;[100.71300.00480.52880]" c="100.71300.00480.52880"/>
        <s v="[Ledger derived financial attribute value combinations].[Derived financial hierarchy attribute value combination].&amp;[100.71300.00480.52882]" c="100.71300.00480.52882"/>
        <s v="[Ledger derived financial attribute value combinations].[Derived financial hierarchy attribute value combination].&amp;[100.71300.00490.52880]" c="100.71300.00490.52880"/>
        <s v="[Ledger derived financial attribute value combinations].[Derived financial hierarchy attribute value combination].&amp;[100.71300.00490.52882]" c="100.71300.00490.52882"/>
        <s v="[Ledger derived financial attribute value combinations].[Derived financial hierarchy attribute value combination].&amp;[100.71300.00510.52882]" c="100.71300.00510.52882"/>
        <s v="[Ledger derived financial attribute value combinations].[Derived financial hierarchy attribute value combination].&amp;[100.71300.00551.52882]" c="100.71300.00551.52882"/>
        <s v="[Ledger derived financial attribute value combinations].[Derived financial hierarchy attribute value combination].&amp;[100.71300.00961.52880]" c="100.71300.00961.52880"/>
        <s v="[Ledger derived financial attribute value combinations].[Derived financial hierarchy attribute value combination].&amp;[100.71300.00961.52882]" c="100.71300.00961.52882"/>
        <s v="[Ledger derived financial attribute value combinations].[Derived financial hierarchy attribute value combination].&amp;[100.71300.00965.52880]" c="100.71300.00965.52880"/>
        <s v="[Ledger derived financial attribute value combinations].[Derived financial hierarchy attribute value combination].&amp;[100.71300.00965.52882]" c="100.71300.00965.52882"/>
        <s v="[Ledger derived financial attribute value combinations].[Derived financial hierarchy attribute value combination].&amp;[100.72110.00009.52122]" c="100.72110.00009.52122"/>
        <s v="[Ledger derived financial attribute value combinations].[Derived financial hierarchy attribute value combination].&amp;[100.72110.00009.52123]" c="100.72110.00009.52123"/>
        <s v="[Ledger derived financial attribute value combinations].[Derived financial hierarchy attribute value combination].&amp;[100.72110.00110.52110]" c="100.72110.00110.52110"/>
        <s v="[Ledger derived financial attribute value combinations].[Derived financial hierarchy attribute value combination].&amp;[100.72110.00110.52121]" c="100.72110.00110.52121"/>
        <s v="[Ledger derived financial attribute value combinations].[Derived financial hierarchy attribute value combination].&amp;[100.72110.00110.52122]" c="100.72110.00110.52122"/>
        <s v="[Ledger derived financial attribute value combinations].[Derived financial hierarchy attribute value combination].&amp;[100.72110.00110.52131]" c="100.72110.00110.52131"/>
        <s v="[Ledger derived financial attribute value combinations].[Derived financial hierarchy attribute value combination].&amp;[100.72110.00117.52121]" c="100.72110.00117.52121"/>
        <s v="[Ledger derived financial attribute value combinations].[Derived financial hierarchy attribute value combination].&amp;[100.72110.00117.52122]" c="100.72110.00117.52122"/>
        <s v="[Ledger derived financial attribute value combinations].[Derived financial hierarchy attribute value combination].&amp;[100.72110.00120.52121]" c="100.72110.00120.52121"/>
        <s v="[Ledger derived financial attribute value combinations].[Derived financial hierarchy attribute value combination].&amp;[100.72110.00120.52122]" c="100.72110.00120.52122"/>
        <s v="[Ledger derived financial attribute value combinations].[Derived financial hierarchy attribute value combination].&amp;[100.72110.00130.52121]" c="100.72110.00130.52121"/>
        <s v="[Ledger derived financial attribute value combinations].[Derived financial hierarchy attribute value combination].&amp;[100.72110.00140.52121]" c="100.72110.00140.52121"/>
        <s v="[Ledger derived financial attribute value combinations].[Derived financial hierarchy attribute value combination].&amp;[100.72110.00140.52122]" c="100.72110.00140.52122"/>
        <s v="[Ledger derived financial attribute value combinations].[Derived financial hierarchy attribute value combination].&amp;[100.72110.00154.52121]" c="100.72110.00154.52121"/>
        <s v="[Ledger derived financial attribute value combinations].[Derived financial hierarchy attribute value combination].&amp;[100.72110.00154.52122]" c="100.72110.00154.52122"/>
        <s v="[Ledger derived financial attribute value combinations].[Derived financial hierarchy attribute value combination].&amp;[100.72110.00154.52131]" c="100.72110.00154.52131"/>
        <s v="[Ledger derived financial attribute value combinations].[Derived financial hierarchy attribute value combination].&amp;[100.72110.00155.52121]" c="100.72110.00155.52121"/>
        <s v="[Ledger derived financial attribute value combinations].[Derived financial hierarchy attribute value combination].&amp;[100.72110.00156.52122]" c="100.72110.00156.52122"/>
        <s v="[Ledger derived financial attribute value combinations].[Derived financial hierarchy attribute value combination].&amp;[100.72110.00220.52110]" c="100.72110.00220.52110"/>
        <s v="[Ledger derived financial attribute value combinations].[Derived financial hierarchy attribute value combination].&amp;[100.72110.00220.52121]" c="100.72110.00220.52121"/>
        <s v="[Ledger derived financial attribute value combinations].[Derived financial hierarchy attribute value combination].&amp;[100.72110.00220.52122]" c="100.72110.00220.52122"/>
        <s v="[Ledger derived financial attribute value combinations].[Derived financial hierarchy attribute value combination].&amp;[100.72110.00220.52131]" c="100.72110.00220.52131"/>
        <s v="[Ledger derived financial attribute value combinations].[Derived financial hierarchy attribute value combination].&amp;[100.72110.00230.52110]" c="100.72110.00230.52110"/>
        <s v="[Ledger derived financial attribute value combinations].[Derived financial hierarchy attribute value combination].&amp;[100.72110.00230.52121]" c="100.72110.00230.52121"/>
        <s v="[Ledger derived financial attribute value combinations].[Derived financial hierarchy attribute value combination].&amp;[100.72110.00230.52122]" c="100.72110.00230.52122"/>
        <s v="[Ledger derived financial attribute value combinations].[Derived financial hierarchy attribute value combination].&amp;[100.72110.00231.52121]" c="100.72110.00231.52121"/>
        <s v="[Ledger derived financial attribute value combinations].[Derived financial hierarchy attribute value combination].&amp;[100.72110.00231.52122]" c="100.72110.00231.52122"/>
        <s v="[Ledger derived financial attribute value combinations].[Derived financial hierarchy attribute value combination].&amp;[100.72110.00231.52131]" c="100.72110.00231.52131"/>
        <s v="[Ledger derived financial attribute value combinations].[Derived financial hierarchy attribute value combination].&amp;[100.72110.00233.52121]" c="100.72110.00233.52121"/>
        <s v="[Ledger derived financial attribute value combinations].[Derived financial hierarchy attribute value combination].&amp;[100.72110.00233.52122]" c="100.72110.00233.52122"/>
        <s v="[Ledger derived financial attribute value combinations].[Derived financial hierarchy attribute value combination].&amp;[100.72110.00234.52122]" c="100.72110.00234.52122"/>
        <s v="[Ledger derived financial attribute value combinations].[Derived financial hierarchy attribute value combination].&amp;[100.72110.00235.52110]" c="100.72110.00235.52110"/>
        <s v="[Ledger derived financial attribute value combinations].[Derived financial hierarchy attribute value combination].&amp;[100.72110.00235.52121]" c="100.72110.00235.52121"/>
        <s v="[Ledger derived financial attribute value combinations].[Derived financial hierarchy attribute value combination].&amp;[100.72110.00235.52122]" c="100.72110.00235.52122"/>
        <s v="[Ledger derived financial attribute value combinations].[Derived financial hierarchy attribute value combination].&amp;[100.72110.00235.52131]" c="100.72110.00235.52131"/>
        <s v="[Ledger derived financial attribute value combinations].[Derived financial hierarchy attribute value combination].&amp;[100.72110.00240.52122]" c="100.72110.00240.52122"/>
        <s v="[Ledger derived financial attribute value combinations].[Derived financial hierarchy attribute value combination].&amp;[100.72110.00250.52110]" c="100.72110.00250.52110"/>
        <s v="[Ledger derived financial attribute value combinations].[Derived financial hierarchy attribute value combination].&amp;[100.72110.00250.52121]" c="100.72110.00250.52121"/>
        <s v="[Ledger derived financial attribute value combinations].[Derived financial hierarchy attribute value combination].&amp;[100.72110.00250.52122]" c="100.72110.00250.52122"/>
        <s v="[Ledger derived financial attribute value combinations].[Derived financial hierarchy attribute value combination].&amp;[100.72110.00250.52131]" c="100.72110.00250.52131"/>
        <s v="[Ledger derived financial attribute value combinations].[Derived financial hierarchy attribute value combination].&amp;[100.72110.00270.52121]" c="100.72110.00270.52121"/>
        <s v="[Ledger derived financial attribute value combinations].[Derived financial hierarchy attribute value combination].&amp;[100.72110.00270.52122]" c="100.72110.00270.52122"/>
        <s v="[Ledger derived financial attribute value combinations].[Derived financial hierarchy attribute value combination].&amp;[100.72110.00310.52121]" c="100.72110.00310.52121"/>
        <s v="[Ledger derived financial attribute value combinations].[Derived financial hierarchy attribute value combination].&amp;[100.72110.00310.52122]" c="100.72110.00310.52122"/>
        <s v="[Ledger derived financial attribute value combinations].[Derived financial hierarchy attribute value combination].&amp;[100.72110.00350.52110]" c="100.72110.00350.52110"/>
        <s v="[Ledger derived financial attribute value combinations].[Derived financial hierarchy attribute value combination].&amp;[100.72110.00350.52121]" c="100.72110.00350.52121"/>
        <s v="[Ledger derived financial attribute value combinations].[Derived financial hierarchy attribute value combination].&amp;[100.72110.00350.52122]" c="100.72110.00350.52122"/>
        <s v="[Ledger derived financial attribute value combinations].[Derived financial hierarchy attribute value combination].&amp;[100.72110.00350.52123]" c="100.72110.00350.52123"/>
        <s v="[Ledger derived financial attribute value combinations].[Derived financial hierarchy attribute value combination].&amp;[100.72110.00355.52122]" c="100.72110.00355.52122"/>
        <s v="[Ledger derived financial attribute value combinations].[Derived financial hierarchy attribute value combination].&amp;[100.72110.00356.52122]" c="100.72110.00356.52122"/>
        <s v="[Ledger derived financial attribute value combinations].[Derived financial hierarchy attribute value combination].&amp;[100.72110.00360.52121]" c="100.72110.00360.52121"/>
        <s v="[Ledger derived financial attribute value combinations].[Derived financial hierarchy attribute value combination].&amp;[100.72110.00360.52122]" c="100.72110.00360.52122"/>
        <s v="[Ledger derived financial attribute value combinations].[Derived financial hierarchy attribute value combination].&amp;[100.72110.00360.52123]" c="100.72110.00360.52123"/>
        <s v="[Ledger derived financial attribute value combinations].[Derived financial hierarchy attribute value combination].&amp;[100.72110.00410.52121]" c="100.72110.00410.52121"/>
        <s v="[Ledger derived financial attribute value combinations].[Derived financial hierarchy attribute value combination].&amp;[100.72110.00410.52122]" c="100.72110.00410.52122"/>
        <s v="[Ledger derived financial attribute value combinations].[Derived financial hierarchy attribute value combination].&amp;[100.72110.00410.52123]" c="100.72110.00410.52123"/>
        <s v="[Ledger derived financial attribute value combinations].[Derived financial hierarchy attribute value combination].&amp;[100.72110.00420.52122]" c="100.72110.00420.52122"/>
        <s v="[Ledger derived financial attribute value combinations].[Derived financial hierarchy attribute value combination].&amp;[100.72110.00422.52121]" c="100.72110.00422.52121"/>
        <s v="[Ledger derived financial attribute value combinations].[Derived financial hierarchy attribute value combination].&amp;[100.72110.00422.52122]" c="100.72110.00422.52122"/>
        <s v="[Ledger derived financial attribute value combinations].[Derived financial hierarchy attribute value combination].&amp;[100.72110.00430.52121]" c="100.72110.00430.52121"/>
        <s v="[Ledger derived financial attribute value combinations].[Derived financial hierarchy attribute value combination].&amp;[100.72110.00430.52122]" c="100.72110.00430.52122"/>
        <s v="[Ledger derived financial attribute value combinations].[Derived financial hierarchy attribute value combination].&amp;[100.72110.00450.52122]" c="100.72110.00450.52122"/>
        <s v="[Ledger derived financial attribute value combinations].[Derived financial hierarchy attribute value combination].&amp;[100.72110.00472.52122]" c="100.72110.00472.52122"/>
        <s v="[Ledger derived financial attribute value combinations].[Derived financial hierarchy attribute value combination].&amp;[100.72110.00474.52122]" c="100.72110.00474.52122"/>
        <s v="[Ledger derived financial attribute value combinations].[Derived financial hierarchy attribute value combination].&amp;[100.72110.00480.52121]" c="100.72110.00480.52121"/>
        <s v="[Ledger derived financial attribute value combinations].[Derived financial hierarchy attribute value combination].&amp;[100.72110.00480.52122]" c="100.72110.00480.52122"/>
        <s v="[Ledger derived financial attribute value combinations].[Derived financial hierarchy attribute value combination].&amp;[100.72110.00490.52121]" c="100.72110.00490.52121"/>
        <s v="[Ledger derived financial attribute value combinations].[Derived financial hierarchy attribute value combination].&amp;[100.72110.00490.52122]" c="100.72110.00490.52122"/>
        <s v="[Ledger derived financial attribute value combinations].[Derived financial hierarchy attribute value combination].&amp;[100.72110.00491.52122]" c="100.72110.00491.52122"/>
        <s v="[Ledger derived financial attribute value combinations].[Derived financial hierarchy attribute value combination].&amp;[100.72110.00961.52110]" c="100.72110.00961.52110"/>
        <s v="[Ledger derived financial attribute value combinations].[Derived financial hierarchy attribute value combination].&amp;[100.72110.00961.52121]" c="100.72110.00961.52121"/>
        <s v="[Ledger derived financial attribute value combinations].[Derived financial hierarchy attribute value combination].&amp;[100.72110.00961.52122]" c="100.72110.00961.52122"/>
        <s v="[Ledger derived financial attribute value combinations].[Derived financial hierarchy attribute value combination].&amp;[100.72110.00961.52131]" c="100.72110.00961.52131"/>
        <s v="[Ledger derived financial attribute value combinations].[Derived financial hierarchy attribute value combination].&amp;[100.72110.00965.52110]" c="100.72110.00965.52110"/>
        <s v="[Ledger derived financial attribute value combinations].[Derived financial hierarchy attribute value combination].&amp;[100.72110.00965.52121]" c="100.72110.00965.52121"/>
        <s v="[Ledger derived financial attribute value combinations].[Derived financial hierarchy attribute value combination].&amp;[100.72110.00965.52122]" c="100.72110.00965.52122"/>
        <s v="[Ledger derived financial attribute value combinations].[Derived financial hierarchy attribute value combination].&amp;[100.72110.00965.52131]" c="100.72110.00965.52131"/>
        <s v="[Ledger derived financial attribute value combinations].[Derived financial hierarchy attribute value combination].&amp;[100.72110.00980.52121]" c="100.72110.00980.52121"/>
        <s v="[Ledger derived financial attribute value combinations].[Derived financial hierarchy attribute value combination].&amp;[100.72110.00980.52122]" c="100.72110.00980.52122"/>
        <s v="[Ledger derived financial attribute value combinations].[Derived financial hierarchy attribute value combination].&amp;[100.72110.00981.52121]" c="100.72110.00981.52121"/>
        <s v="[Ledger derived financial attribute value combinations].[Derived financial hierarchy attribute value combination].&amp;[100.72110.00981.52122]" c="100.72110.00981.52122"/>
        <s v="[Ledger derived financial attribute value combinations].[Derived financial hierarchy attribute value combination].&amp;[100.72110.34212..4001]" c="100.72110.34212..4001"/>
        <s v="[Ledger derived financial attribute value combinations].[Derived financial hierarchy attribute value combination].&amp;[100.72120.00009.52123]" c="100.72120.00009.52123"/>
        <s v="[Ledger derived financial attribute value combinations].[Derived financial hierarchy attribute value combination].&amp;[100.72120.00110.52123]" c="100.72120.00110.52123"/>
        <s v="[Ledger derived financial attribute value combinations].[Derived financial hierarchy attribute value combination].&amp;[100.72120.00120.52123]" c="100.72120.00120.52123"/>
        <s v="[Ledger derived financial attribute value combinations].[Derived financial hierarchy attribute value combination].&amp;[100.72120.00140.52123]" c="100.72120.00140.52123"/>
        <s v="[Ledger derived financial attribute value combinations].[Derived financial hierarchy attribute value combination].&amp;[100.72120.00220.52123]" c="100.72120.00220.52123"/>
        <s v="[Ledger derived financial attribute value combinations].[Derived financial hierarchy attribute value combination].&amp;[100.72120.00231.52123]" c="100.72120.00231.52123"/>
        <s v="[Ledger derived financial attribute value combinations].[Derived financial hierarchy attribute value combination].&amp;[100.72120.00235.52123]" c="100.72120.00235.52123"/>
        <s v="[Ledger derived financial attribute value combinations].[Derived financial hierarchy attribute value combination].&amp;[100.72120.00240.52123]" c="100.72120.00240.52123"/>
        <s v="[Ledger derived financial attribute value combinations].[Derived financial hierarchy attribute value combination].&amp;[100.72120.00250.52123]" c="100.72120.00250.52123"/>
        <s v="[Ledger derived financial attribute value combinations].[Derived financial hierarchy attribute value combination].&amp;[100.72120.00350.52123]" c="100.72120.00350.52123"/>
        <s v="[Ledger derived financial attribute value combinations].[Derived financial hierarchy attribute value combination].&amp;[100.72120.00360.52123]" c="100.72120.00360.52123"/>
        <s v="[Ledger derived financial attribute value combinations].[Derived financial hierarchy attribute value combination].&amp;[100.72120.00410.52123]" c="100.72120.00410.52123"/>
        <s v="[Ledger derived financial attribute value combinations].[Derived financial hierarchy attribute value combination].&amp;[100.72120.00412.52123]" c="100.72120.00412.52123"/>
        <s v="[Ledger derived financial attribute value combinations].[Derived financial hierarchy attribute value combination].&amp;[100.72120.00422.52123]" c="100.72120.00422.52123"/>
        <s v="[Ledger derived financial attribute value combinations].[Derived financial hierarchy attribute value combination].&amp;[100.72120.00490.52123]" c="100.72120.00490.52123"/>
        <s v="[Ledger derived financial attribute value combinations].[Derived financial hierarchy attribute value combination].&amp;[100.72120.00961.52123]" c="100.72120.00961.52123"/>
        <s v="[Ledger derived financial attribute value combinations].[Derived financial hierarchy attribute value combination].&amp;[100.72120.00965.52123]" c="100.72120.00965.52123"/>
        <s v="[Ledger derived financial attribute value combinations].[Derived financial hierarchy attribute value combination].&amp;[100.72120.00980.52123]" c="100.72120.00980.52123"/>
        <s v="[Ledger derived financial attribute value combinations].[Derived financial hierarchy attribute value combination].&amp;[100.72120.00981.52123]" c="100.72120.00981.52123"/>
        <s v="[Ledger derived financial attribute value combinations].[Derived financial hierarchy attribute value combination].&amp;[100.72130.00490.52131]" c="100.72130.00490.52131"/>
        <s v="[Ledger derived financial attribute value combinations].[Derived financial hierarchy attribute value combination].&amp;[100.72130.00980.52133]" c="100.72130.00980.52133"/>
        <s v="[Ledger derived financial attribute value combinations].[Derived financial hierarchy attribute value combination].&amp;[100.72130.00981.52133]" c="100.72130.00981.52133"/>
        <s v="[Ledger derived financial attribute value combinations].[Derived financial hierarchy attribute value combination].&amp;[100.72140.00009.52170]" c="100.72140.00009.52170"/>
        <s v="[Ledger derived financial attribute value combinations].[Derived financial hierarchy attribute value combination].&amp;[100.72140.00110.52170]" c="100.72140.00110.52170"/>
        <s v="[Ledger derived financial attribute value combinations].[Derived financial hierarchy attribute value combination].&amp;[100.72140.00117.52170]" c="100.72140.00117.52170"/>
        <s v="[Ledger derived financial attribute value combinations].[Derived financial hierarchy attribute value combination].&amp;[100.72140.00120.52170]" c="100.72140.00120.52170"/>
        <s v="[Ledger derived financial attribute value combinations].[Derived financial hierarchy attribute value combination].&amp;[100.72140.00140.52170]" c="100.72140.00140.52170"/>
        <s v="[Ledger derived financial attribute value combinations].[Derived financial hierarchy attribute value combination].&amp;[100.72140.00220.52170]" c="100.72140.00220.52170"/>
        <s v="[Ledger derived financial attribute value combinations].[Derived financial hierarchy attribute value combination].&amp;[100.72140.00230.52170]" c="100.72140.00230.52170"/>
        <s v="[Ledger derived financial attribute value combinations].[Derived financial hierarchy attribute value combination].&amp;[100.72140.00231.52170]" c="100.72140.00231.52170"/>
        <s v="[Ledger derived financial attribute value combinations].[Derived financial hierarchy attribute value combination].&amp;[100.72140.00233.52170]" c="100.72140.00233.52170"/>
        <s v="[Ledger derived financial attribute value combinations].[Derived financial hierarchy attribute value combination].&amp;[100.72140.00235.52170]" c="100.72140.00235.52170"/>
        <s v="[Ledger derived financial attribute value combinations].[Derived financial hierarchy attribute value combination].&amp;[100.72140.00250.52170]" c="100.72140.00250.52170"/>
        <s v="[Ledger derived financial attribute value combinations].[Derived financial hierarchy attribute value combination].&amp;[100.72140.00350.52170]" c="100.72140.00350.52170"/>
        <s v="[Ledger derived financial attribute value combinations].[Derived financial hierarchy attribute value combination].&amp;[100.72140.00360.52123]" c="100.72140.00360.52123"/>
        <s v="[Ledger derived financial attribute value combinations].[Derived financial hierarchy attribute value combination].&amp;[100.72140.00360.52170]" c="100.72140.00360.52170"/>
        <s v="[Ledger derived financial attribute value combinations].[Derived financial hierarchy attribute value combination].&amp;[100.72140.00370.52110]" c="100.72140.00370.52110"/>
        <s v="[Ledger derived financial attribute value combinations].[Derived financial hierarchy attribute value combination].&amp;[100.72140.00410.52170]" c="100.72140.00410.52170"/>
        <s v="[Ledger derived financial attribute value combinations].[Derived financial hierarchy attribute value combination].&amp;[100.72140.00422.52170]" c="100.72140.00422.52170"/>
        <s v="[Ledger derived financial attribute value combinations].[Derived financial hierarchy attribute value combination].&amp;[100.72140.00480.52110]" c="100.72140.00480.52110"/>
        <s v="[Ledger derived financial attribute value combinations].[Derived financial hierarchy attribute value combination].&amp;[100.72140.00480.52170]" c="100.72140.00480.52170"/>
        <s v="[Ledger derived financial attribute value combinations].[Derived financial hierarchy attribute value combination].&amp;[100.72140.00490.52122]" c="100.72140.00490.52122"/>
        <s v="[Ledger derived financial attribute value combinations].[Derived financial hierarchy attribute value combination].&amp;[100.72140.00490.52170]" c="100.72140.00490.52170"/>
        <s v="[Ledger derived financial attribute value combinations].[Derived financial hierarchy attribute value combination].&amp;[100.72140.00961.52170]" c="100.72140.00961.52170"/>
        <s v="[Ledger derived financial attribute value combinations].[Derived financial hierarchy attribute value combination].&amp;[100.72140.00965.52170]" c="100.72140.00965.52170"/>
        <s v="[Ledger derived financial attribute value combinations].[Derived financial hierarchy attribute value combination].&amp;[100.72140.00980.52170]" c="100.72140.00980.52170"/>
        <s v="[Ledger derived financial attribute value combinations].[Derived financial hierarchy attribute value combination].&amp;[100.72140.00981.52170]" c="100.72140.00981.52170"/>
        <s v="[Ledger derived financial attribute value combinations].[Derived financial hierarchy attribute value combination].&amp;[100.72150.00120.52122]" c="100.72150.00120.52122"/>
        <s v="[Ledger derived financial attribute value combinations].[Derived financial hierarchy attribute value combination].&amp;[100.72150.00350.52122]" c="100.72150.00350.52122"/>
        <s v="[Ledger derived financial attribute value combinations].[Derived financial hierarchy attribute value combination].&amp;[100.72150.00360.52122]" c="100.72150.00360.52122"/>
        <s v="[Ledger derived financial attribute value combinations].[Derived financial hierarchy attribute value combination].&amp;[100.72150.00360.52360]" c="100.72150.00360.52360"/>
        <s v="[Ledger derived financial attribute value combinations].[Derived financial hierarchy attribute value combination].&amp;[100.72150.00480.52122]" c="100.72150.00480.52122"/>
        <s v="[Ledger derived financial attribute value combinations].[Derived financial hierarchy attribute value combination].&amp;[100.72201.00350.52360]" c="100.72201.00350.52360"/>
        <s v="[Ledger derived financial attribute value combinations].[Derived financial hierarchy attribute value combination].&amp;[100.72201.00360.52360]" c="100.72201.00360.52360"/>
        <s v="[Ledger derived financial attribute value combinations].[Derived financial hierarchy attribute value combination].&amp;[100.72201.00480.52360]" c="100.72201.00480.52360"/>
        <s v="[Ledger derived financial attribute value combinations].[Derived financial hierarchy attribute value combination].&amp;[100.72201.00510.52360]" c="100.72201.00510.52360"/>
        <s v="[Ledger derived financial attribute value combinations].[Derived financial hierarchy attribute value combination].&amp;[100.73101.00009.52121]" c="100.73101.00009.52121"/>
        <s v="[Ledger derived financial attribute value combinations].[Derived financial hierarchy attribute value combination].&amp;[100.73101.00110.52121]" c="100.73101.00110.52121"/>
        <s v="[Ledger derived financial attribute value combinations].[Derived financial hierarchy attribute value combination].&amp;[100.73101.00120.52121]" c="100.73101.00120.52121"/>
        <s v="[Ledger derived financial attribute value combinations].[Derived financial hierarchy attribute value combination].&amp;[100.73101.00140.52121]" c="100.73101.00140.52121"/>
        <s v="[Ledger derived financial attribute value combinations].[Derived financial hierarchy attribute value combination].&amp;[100.73101.00154.52121]" c="100.73101.00154.52121"/>
        <s v="[Ledger derived financial attribute value combinations].[Derived financial hierarchy attribute value combination].&amp;[100.73101.00155.52121]" c="100.73101.00155.52121"/>
        <s v="[Ledger derived financial attribute value combinations].[Derived financial hierarchy attribute value combination].&amp;[100.73101.00220.52121]" c="100.73101.00220.52121"/>
        <s v="[Ledger derived financial attribute value combinations].[Derived financial hierarchy attribute value combination].&amp;[100.73101.00230.52121]" c="100.73101.00230.52121"/>
        <s v="[Ledger derived financial attribute value combinations].[Derived financial hierarchy attribute value combination].&amp;[100.73101.00231.52121]" c="100.73101.00231.52121"/>
        <s v="[Ledger derived financial attribute value combinations].[Derived financial hierarchy attribute value combination].&amp;[100.73101.00233.52121]" c="100.73101.00233.52121"/>
        <s v="[Ledger derived financial attribute value combinations].[Derived financial hierarchy attribute value combination].&amp;[100.73101.00235.52121]" c="100.73101.00235.52121"/>
        <s v="[Ledger derived financial attribute value combinations].[Derived financial hierarchy attribute value combination].&amp;[100.73101.00250.52121]" c="100.73101.00250.52121"/>
        <s v="[Ledger derived financial attribute value combinations].[Derived financial hierarchy attribute value combination].&amp;[100.73101.00310.52121]" c="100.73101.00310.52121"/>
        <s v="[Ledger derived financial attribute value combinations].[Derived financial hierarchy attribute value combination].&amp;[100.73101.00350.52121]" c="100.73101.00350.52121"/>
        <s v="[Ledger derived financial attribute value combinations].[Derived financial hierarchy attribute value combination].&amp;[100.73101.00355.52121]" c="100.73101.00355.52121"/>
        <s v="[Ledger derived financial attribute value combinations].[Derived financial hierarchy attribute value combination].&amp;[100.73101.00360.52121]" c="100.73101.00360.52121"/>
        <s v="[Ledger derived financial attribute value combinations].[Derived financial hierarchy attribute value combination].&amp;[100.73101.00410.52121]" c="100.73101.00410.52121"/>
        <s v="[Ledger derived financial attribute value combinations].[Derived financial hierarchy attribute value combination].&amp;[100.73101.00430.52121]" c="100.73101.00430.52121"/>
        <s v="[Ledger derived financial attribute value combinations].[Derived financial hierarchy attribute value combination].&amp;[100.73101.00480.52121]" c="100.73101.00480.52121"/>
        <s v="[Ledger derived financial attribute value combinations].[Derived financial hierarchy attribute value combination].&amp;[100.73101.00490.52110]" c="100.73101.00490.52110"/>
        <s v="[Ledger derived financial attribute value combinations].[Derived financial hierarchy attribute value combination].&amp;[100.73101.00490.52121]" c="100.73101.00490.52121"/>
        <s v="[Ledger derived financial attribute value combinations].[Derived financial hierarchy attribute value combination].&amp;[100.73101.00490.52122]" c="100.73101.00490.52122"/>
        <s v="[Ledger derived financial attribute value combinations].[Derived financial hierarchy attribute value combination].&amp;[100.73101.00640.59421]" c="100.73101.00640.59421"/>
        <s v="[Ledger derived financial attribute value combinations].[Derived financial hierarchy attribute value combination].&amp;[100.73101.00961.52121]" c="100.73101.00961.52121"/>
        <s v="[Ledger derived financial attribute value combinations].[Derived financial hierarchy attribute value combination].&amp;[100.73101.00965.52121]" c="100.73101.00965.52121"/>
        <s v="[Ledger derived financial attribute value combinations].[Derived financial hierarchy attribute value combination].&amp;[100.73101.00980.52121]" c="100.73101.00980.52121"/>
        <s v="[Ledger derived financial attribute value combinations].[Derived financial hierarchy attribute value combination].&amp;[100.73101.00981.52121]" c="100.73101.00981.52121"/>
        <s v="[Ledger derived financial attribute value combinations].[Derived financial hierarchy attribute value combination].&amp;[100.73103.00350.52121]" c="100.73103.00350.52121"/>
        <s v="[Ledger derived financial attribute value combinations].[Derived financial hierarchy attribute value combination].&amp;[100.73103.00360.52121]" c="100.73103.00360.52121"/>
        <s v="[Ledger derived financial attribute value combinations].[Derived financial hierarchy attribute value combination].&amp;[100.73103.00410.52121]" c="100.73103.00410.52121"/>
        <s v="[Ledger derived financial attribute value combinations].[Derived financial hierarchy attribute value combination].&amp;[100.73103.00430.52121]" c="100.73103.00430.52121"/>
        <s v="[Ledger derived financial attribute value combinations].[Derived financial hierarchy attribute value combination].&amp;[100.73103.00480.52121]" c="100.73103.00480.52121"/>
        <s v="[Ledger derived financial attribute value combinations].[Derived financial hierarchy attribute value combination].&amp;[100.73103.00490.52121]" c="100.73103.00490.52121"/>
        <s v="[Ledger derived financial attribute value combinations].[Derived financial hierarchy attribute value combination].&amp;[100.73103.00961.52121]" c="100.73103.00961.52121"/>
        <s v="[Ledger derived financial attribute value combinations].[Derived financial hierarchy attribute value combination].&amp;[100.73104.00480.52121]" c="100.73104.00480.52121"/>
        <s v="[Ledger derived financial attribute value combinations].[Derived financial hierarchy attribute value combination].&amp;[100.73105.00490.52121]" c="100.73105.00490.52121"/>
        <s v="[Ledger derived financial attribute value combinations].[Derived financial hierarchy attribute value combination].&amp;[100.73200.00009.52121]" c="100.73200.00009.52121"/>
        <s v="[Ledger derived financial attribute value combinations].[Derived financial hierarchy attribute value combination].&amp;[100.73200.00110.52121]" c="100.73200.00110.52121"/>
        <s v="[Ledger derived financial attribute value combinations].[Derived financial hierarchy attribute value combination].&amp;[100.73200.00120.52121]" c="100.73200.00120.52121"/>
        <s v="[Ledger derived financial attribute value combinations].[Derived financial hierarchy attribute value combination].&amp;[100.73200.00140.52121]" c="100.73200.00140.52121"/>
        <s v="[Ledger derived financial attribute value combinations].[Derived financial hierarchy attribute value combination].&amp;[100.73200.00220.52121]" c="100.73200.00220.52121"/>
        <s v="[Ledger derived financial attribute value combinations].[Derived financial hierarchy attribute value combination].&amp;[100.73200.00231.52121]" c="100.73200.00231.52121"/>
        <s v="[Ledger derived financial attribute value combinations].[Derived financial hierarchy attribute value combination].&amp;[100.73200.00235.52121]" c="100.73200.00235.52121"/>
        <s v="[Ledger derived financial attribute value combinations].[Derived financial hierarchy attribute value combination].&amp;[100.73200.00240.52121]" c="100.73200.00240.52121"/>
        <s v="[Ledger derived financial attribute value combinations].[Derived financial hierarchy attribute value combination].&amp;[100.73200.00250.52121]" c="100.73200.00250.52121"/>
        <s v="[Ledger derived financial attribute value combinations].[Derived financial hierarchy attribute value combination].&amp;[100.73200.00350.52121]" c="100.73200.00350.52121"/>
        <s v="[Ledger derived financial attribute value combinations].[Derived financial hierarchy attribute value combination].&amp;[100.73200.00360.52121]" c="100.73200.00360.52121"/>
        <s v="[Ledger derived financial attribute value combinations].[Derived financial hierarchy attribute value combination].&amp;[100.73200.00410.52121]" c="100.73200.00410.52121"/>
        <s v="[Ledger derived financial attribute value combinations].[Derived financial hierarchy attribute value combination].&amp;[100.73200.00410.52122]" c="100.73200.00410.52122"/>
        <s v="[Ledger derived financial attribute value combinations].[Derived financial hierarchy attribute value combination].&amp;[100.73200.00422.52121]" c="100.73200.00422.52121"/>
        <s v="[Ledger derived financial attribute value combinations].[Derived financial hierarchy attribute value combination].&amp;[100.73200.00430.52121]" c="100.73200.00430.52121"/>
        <s v="[Ledger derived financial attribute value combinations].[Derived financial hierarchy attribute value combination].&amp;[100.73200.00473.52121]" c="100.73200.00473.52121"/>
        <s v="[Ledger derived financial attribute value combinations].[Derived financial hierarchy attribute value combination].&amp;[100.73200.00480.52121]" c="100.73200.00480.52121"/>
        <s v="[Ledger derived financial attribute value combinations].[Derived financial hierarchy attribute value combination].&amp;[100.73200.00490.52121]" c="100.73200.00490.52121"/>
        <s v="[Ledger derived financial attribute value combinations].[Derived financial hierarchy attribute value combination].&amp;[100.73200.00961.52121]" c="100.73200.00961.52121"/>
        <s v="[Ledger derived financial attribute value combinations].[Derived financial hierarchy attribute value combination].&amp;[100.73200.00965.52121]" c="100.73200.00965.52121"/>
        <s v="[Ledger derived financial attribute value combinations].[Derived financial hierarchy attribute value combination].&amp;[100.73300.00120.52121]" c="100.73300.00120.52121"/>
        <s v="[Ledger derived financial attribute value combinations].[Derived financial hierarchy attribute value combination].&amp;[100.73300.00350.52121]" c="100.73300.00350.52121"/>
        <s v="[Ledger derived financial attribute value combinations].[Derived financial hierarchy attribute value combination].&amp;[100.73300.00410.52121]" c="100.73300.00410.52121"/>
        <s v="[Ledger derived financial attribute value combinations].[Derived financial hierarchy attribute value combination].&amp;[100.73300.00430.52121]" c="100.73300.00430.52121"/>
        <s v="[Ledger derived financial attribute value combinations].[Derived financial hierarchy attribute value combination].&amp;[100.73300.00490.52121]" c="100.73300.00490.52121"/>
        <s v="[Ledger derived financial attribute value combinations].[Derived financial hierarchy attribute value combination].&amp;[100.73400.00009.52123]" c="100.73400.00009.52123"/>
        <s v="[Ledger derived financial attribute value combinations].[Derived financial hierarchy attribute value combination].&amp;[100.73400.00240.52123]" c="100.73400.00240.52123"/>
        <s v="[Ledger derived financial attribute value combinations].[Derived financial hierarchy attribute value combination].&amp;[100.73400.00310.52133]" c="100.73400.00310.52133"/>
        <s v="[Ledger derived financial attribute value combinations].[Derived financial hierarchy attribute value combination].&amp;[100.73400.00350.52123]" c="100.73400.00350.52123"/>
        <s v="[Ledger derived financial attribute value combinations].[Derived financial hierarchy attribute value combination].&amp;[100.73400.00360.52123]" c="100.73400.00360.52123"/>
        <s v="[Ledger derived financial attribute value combinations].[Derived financial hierarchy attribute value combination].&amp;[100.73400.00490.52123]" c="100.73400.00490.52123"/>
        <s v="[Ledger derived financial attribute value combinations].[Derived financial hierarchy attribute value combination].&amp;[100.73400.00491.52123]" c="100.73400.00491.52123"/>
        <s v="[Ledger derived financial attribute value combinations].[Derived financial hierarchy attribute value combination].&amp;[100.79000.32291..]" c="100.79000.32291.."/>
        <s v="[Ledger derived financial attribute value combinations].[Derived financial hierarchy attribute value combination].&amp;[100.79000.32291..7003]" c="100.79000.32291..7003"/>
        <s v="[Ledger derived financial attribute value combinations].[Derived financial hierarchy attribute value combination].&amp;[100.79000.33100.16607.]" c="100.79000.33100.16607."/>
        <s v="[Ledger derived financial attribute value combinations].[Derived financial hierarchy attribute value combination].&amp;[100.79000.33300.16588.]" c="100.79000.33300.16588."/>
        <s v="[Ledger derived financial attribute value combinations].[Derived financial hierarchy attribute value combination].&amp;[100.79000.33300.16738.]" c="100.79000.33300.16738."/>
        <s v="[Ledger derived financial attribute value combinations].[Derived financial hierarchy attribute value combination].&amp;[100.79000.33300.20600.]" c="100.79000.33300.20600."/>
        <s v="[Ledger derived financial attribute value combinations].[Derived financial hierarchy attribute value combination].&amp;[100.79000.33300.20601.]" c="100.79000.33300.20601."/>
        <s v="[Ledger derived financial attribute value combinations].[Derived financial hierarchy attribute value combination].&amp;[100.79000.33300.20602.]" c="100.79000.33300.20602."/>
        <s v="[Ledger derived financial attribute value combinations].[Derived financial hierarchy attribute value combination].&amp;[100.79000.33300.97025.]" c="100.79000.33300.97025."/>
        <s v="[Ledger derived financial attribute value combinations].[Derived financial hierarchy attribute value combination].&amp;[100.79000.33300.97042.]" c="100.79000.33300.97042."/>
        <s v="[Ledger derived financial attribute value combinations].[Derived financial hierarchy attribute value combination].&amp;[100.79000.33300.97510.]" c="100.79000.33300.97510."/>
        <s v="[Ledger derived financial attribute value combinations].[Derived financial hierarchy attribute value combination].&amp;[100.79000.33400.01800.]" c="100.79000.33400.01800."/>
        <s v="[Ledger derived financial attribute value combinations].[Derived financial hierarchy attribute value combination].&amp;[100.79000.33400.03500.]" c="100.79000.33400.03500."/>
        <s v="[Ledger derived financial attribute value combinations].[Derived financial hierarchy attribute value combination].&amp;[100.79000.33400.04200.]" c="100.79000.33400.04200."/>
        <s v="[Ledger derived financial attribute value combinations].[Derived financial hierarchy attribute value combination].&amp;[100.79000.33707.00011.]" c="100.79000.33707.00011."/>
        <s v="[Ledger derived financial attribute value combinations].[Derived financial hierarchy attribute value combination].&amp;[100.79000.33821..]" c="100.79000.33821.."/>
        <s v="[Ledger derived financial attribute value combinations].[Derived financial hierarchy attribute value combination].&amp;[100.79000.33823..]" c="100.79000.33823.."/>
        <s v="[Ledger derived financial attribute value combinations].[Derived financial hierarchy attribute value combination].&amp;[100.79000.33828..]" c="100.79000.33828.."/>
        <s v="[Ledger derived financial attribute value combinations].[Derived financial hierarchy attribute value combination].&amp;[100.79000.33828..7535]" c="100.79000.33828..7535"/>
        <s v="[Ledger derived financial attribute value combinations].[Derived financial hierarchy attribute value combination].&amp;[100.79000.33871..]" c="100.79000.33871.."/>
        <s v="[Ledger derived financial attribute value combinations].[Derived financial hierarchy attribute value combination].&amp;[100.79000.34212..4002]" c="100.79000.34212..4002"/>
        <s v="[Ledger derived financial attribute value combinations].[Derived financial hierarchy attribute value combination].&amp;[100.79000.34291..7004]" c="100.79000.34291..7004"/>
        <s v="[Ledger derived financial attribute value combinations].[Derived financial hierarchy attribute value combination].&amp;[100.79000.34291..7035]" c="100.79000.34291..7035"/>
        <s v="[Ledger derived financial attribute value combinations].[Derived financial hierarchy attribute value combination].&amp;[100.79000.34914..]" c="100.79000.34914.."/>
        <s v="[Ledger derived financial attribute value combinations].[Derived financial hierarchy attribute value combination].&amp;[100.79000.35310..7292]" c="100.79000.35310..7292"/>
        <s v="[Ledger derived financial attribute value combinations].[Derived financial hierarchy attribute value combination].&amp;[100.79000.35310..7293]" c="100.79000.35310..7293"/>
        <s v="[Ledger derived financial attribute value combinations].[Derived financial hierarchy attribute value combination].&amp;[100.79000.35400..7295]" c="100.79000.35400..7295"/>
        <s v="[Ledger derived financial attribute value combinations].[Derived financial hierarchy attribute value combination].&amp;[100.79000.35400..7297]" c="100.79000.35400..7297"/>
        <s v="[Ledger derived financial attribute value combinations].[Derived financial hierarchy attribute value combination].&amp;[100.79000.35520..7298]" c="100.79000.35520..7298"/>
        <s v="[Ledger derived financial attribute value combinations].[Derived financial hierarchy attribute value combination].&amp;[100.79000.35520..7299]" c="100.79000.35520..7299"/>
        <s v="[Ledger derived financial attribute value combinations].[Derived financial hierarchy attribute value combination].&amp;[100.79000.35580..7300]" c="100.79000.35580..7300"/>
        <s v="[Ledger derived financial attribute value combinations].[Derived financial hierarchy attribute value combination].&amp;[100.79000.35580..7301]" c="100.79000.35580..7301"/>
        <s v="[Ledger derived financial attribute value combinations].[Derived financial hierarchy attribute value combination].&amp;[100.79000.35690..7302]" c="100.79000.35690..7302"/>
        <s v="[Ledger derived financial attribute value combinations].[Derived financial hierarchy attribute value combination].&amp;[100.79000.35690..7303]" c="100.79000.35690..7303"/>
        <s v="[Ledger derived financial attribute value combinations].[Derived financial hierarchy attribute value combination].&amp;[100.79000.35730..7304]" c="100.79000.35730..7304"/>
        <s v="[Ledger derived financial attribute value combinations].[Derived financial hierarchy attribute value combination].&amp;[100.79000.35730..7305]" c="100.79000.35730..7305"/>
        <s v="[Ledger derived financial attribute value combinations].[Derived financial hierarchy attribute value combination].&amp;[100.79000.36710..]" c="100.79000.36710.."/>
        <s v="[Ledger derived financial attribute value combinations].[Derived financial hierarchy attribute value combination].&amp;[100.79000.36990..]" c="100.79000.36990.."/>
        <s v="[Ledger derived financial attribute value combinations].[Derived financial hierarchy attribute value combination].&amp;[100.80100.00009.55810]" c="100.80100.00009.55810"/>
        <s v="[Ledger derived financial attribute value combinations].[Derived financial hierarchy attribute value combination].&amp;[100.80100.00110.55810]" c="100.80100.00110.55810"/>
        <s v="[Ledger derived financial attribute value combinations].[Derived financial hierarchy attribute value combination].&amp;[100.80100.00117.55810]" c="100.80100.00117.55810"/>
        <s v="[Ledger derived financial attribute value combinations].[Derived financial hierarchy attribute value combination].&amp;[100.80100.00120.55810]" c="100.80100.00120.55810"/>
        <s v="[Ledger derived financial attribute value combinations].[Derived financial hierarchy attribute value combination].&amp;[100.80100.00130.55810]" c="100.80100.00130.55810"/>
        <s v="[Ledger derived financial attribute value combinations].[Derived financial hierarchy attribute value combination].&amp;[100.80100.00154.55810]" c="100.80100.00154.55810"/>
        <s v="[Ledger derived financial attribute value combinations].[Derived financial hierarchy attribute value combination].&amp;[100.80100.00220.55810]" c="100.80100.00220.55810"/>
        <s v="[Ledger derived financial attribute value combinations].[Derived financial hierarchy attribute value combination].&amp;[100.80100.00230.55810]" c="100.80100.00230.55810"/>
        <s v="[Ledger derived financial attribute value combinations].[Derived financial hierarchy attribute value combination].&amp;[100.80100.00233.55810]" c="100.80100.00233.55810"/>
        <s v="[Ledger derived financial attribute value combinations].[Derived financial hierarchy attribute value combination].&amp;[100.80100.00235.55810]" c="100.80100.00235.55810"/>
        <s v="[Ledger derived financial attribute value combinations].[Derived financial hierarchy attribute value combination].&amp;[100.80100.00250.55810]" c="100.80100.00250.55810"/>
        <s v="[Ledger derived financial attribute value combinations].[Derived financial hierarchy attribute value combination].&amp;[100.80100.00310.55810]" c="100.80100.00310.55810"/>
        <s v="[Ledger derived financial attribute value combinations].[Derived financial hierarchy attribute value combination].&amp;[100.80100.00320.55810]" c="100.80100.00320.55810"/>
        <s v="[Ledger derived financial attribute value combinations].[Derived financial hierarchy attribute value combination].&amp;[100.80100.00340.55810]" c="100.80100.00340.55810"/>
        <s v="[Ledger derived financial attribute value combinations].[Derived financial hierarchy attribute value combination].&amp;[100.80100.00350.55810]" c="100.80100.00350.55810"/>
        <s v="[Ledger derived financial attribute value combinations].[Derived financial hierarchy attribute value combination].&amp;[100.80100.00351.55810]" c="100.80100.00351.55810"/>
        <s v="[Ledger derived financial attribute value combinations].[Derived financial hierarchy attribute value combination].&amp;[100.80100.00355.55810]" c="100.80100.00355.55810"/>
        <s v="[Ledger derived financial attribute value combinations].[Derived financial hierarchy attribute value combination].&amp;[100.80100.00360.55810]" c="100.80100.00360.55810"/>
        <s v="[Ledger derived financial attribute value combinations].[Derived financial hierarchy attribute value combination].&amp;[100.80100.00410.55810]" c="100.80100.00410.55810"/>
        <s v="[Ledger derived financial attribute value combinations].[Derived financial hierarchy attribute value combination].&amp;[100.80100.00412.55810]" c="100.80100.00412.55810"/>
        <s v="[Ledger derived financial attribute value combinations].[Derived financial hierarchy attribute value combination].&amp;[100.80100.00412.55811]" c="100.80100.00412.55811"/>
        <s v="[Ledger derived financial attribute value combinations].[Derived financial hierarchy attribute value combination].&amp;[100.80100.00420.55810]" c="100.80100.00420.55810"/>
        <s v="[Ledger derived financial attribute value combinations].[Derived financial hierarchy attribute value combination].&amp;[100.80100.00421.55810]" c="100.80100.00421.55810"/>
        <s v="[Ledger derived financial attribute value combinations].[Derived financial hierarchy attribute value combination].&amp;[100.80100.00422.55810]" c="100.80100.00422.55810"/>
        <s v="[Ledger derived financial attribute value combinations].[Derived financial hierarchy attribute value combination].&amp;[100.80100.00430.55810]" c="100.80100.00430.55810"/>
        <s v="[Ledger derived financial attribute value combinations].[Derived financial hierarchy attribute value combination].&amp;[100.80100.00440.55810]" c="100.80100.00440.55810"/>
        <s v="[Ledger derived financial attribute value combinations].[Derived financial hierarchy attribute value combination].&amp;[100.80100.00450.55810]" c="100.80100.00450.55810"/>
        <s v="[Ledger derived financial attribute value combinations].[Derived financial hierarchy attribute value combination].&amp;[100.80100.00480.55810]" c="100.80100.00480.55810"/>
        <s v="[Ledger derived financial attribute value combinations].[Derived financial hierarchy attribute value combination].&amp;[100.80100.00490.55810]" c="100.80100.00490.55810"/>
        <s v="[Ledger derived financial attribute value combinations].[Derived financial hierarchy attribute value combination].&amp;[100.80100.00491.55810]" c="100.80100.00491.55810"/>
        <s v="[Ledger derived financial attribute value combinations].[Derived financial hierarchy attribute value combination].&amp;[100.80100.00491.55862]" c="100.80100.00491.55862"/>
        <s v="[Ledger derived financial attribute value combinations].[Derived financial hierarchy attribute value combination].&amp;[100.80100.00961.55810]" c="100.80100.00961.55810"/>
        <s v="[Ledger derived financial attribute value combinations].[Derived financial hierarchy attribute value combination].&amp;[100.80100.00965.55810]" c="100.80100.00965.55810"/>
        <s v="[Ledger derived financial attribute value combinations].[Derived financial hierarchy attribute value combination].&amp;[100.80100.00980.55810]" c="100.80100.00980.55810"/>
        <s v="[Ledger derived financial attribute value combinations].[Derived financial hierarchy attribute value combination].&amp;[100.80100.00981.55810]" c="100.80100.00981.55810"/>
        <s v="[Ledger derived financial attribute value combinations].[Derived financial hierarchy attribute value combination].&amp;[100.80101.00110.55811]" c="100.80101.00110.55811"/>
        <s v="[Ledger derived financial attribute value combinations].[Derived financial hierarchy attribute value combination].&amp;[100.80101.00120.55811]" c="100.80101.00120.55811"/>
        <s v="[Ledger derived financial attribute value combinations].[Derived financial hierarchy attribute value combination].&amp;[100.80101.00130.55811]" c="100.80101.00130.55811"/>
        <s v="[Ledger derived financial attribute value combinations].[Derived financial hierarchy attribute value combination].&amp;[100.80101.00220.55811]" c="100.80101.00220.55811"/>
        <s v="[Ledger derived financial attribute value combinations].[Derived financial hierarchy attribute value combination].&amp;[100.80101.00230.55811]" c="100.80101.00230.55811"/>
        <s v="[Ledger derived financial attribute value combinations].[Derived financial hierarchy attribute value combination].&amp;[100.80101.00233.55811]" c="100.80101.00233.55811"/>
        <s v="[Ledger derived financial attribute value combinations].[Derived financial hierarchy attribute value combination].&amp;[100.80101.00235.55811]" c="100.80101.00235.55811"/>
        <s v="[Ledger derived financial attribute value combinations].[Derived financial hierarchy attribute value combination].&amp;[100.80101.00250.55811]" c="100.80101.00250.55811"/>
        <s v="[Ledger derived financial attribute value combinations].[Derived financial hierarchy attribute value combination].&amp;[100.80101.00350.55811]" c="100.80101.00350.55811"/>
        <s v="[Ledger derived financial attribute value combinations].[Derived financial hierarchy attribute value combination].&amp;[100.80101.00410.55811]" c="100.80101.00410.55811"/>
        <s v="[Ledger derived financial attribute value combinations].[Derived financial hierarchy attribute value combination].&amp;[100.80101.00440.55810]" c="100.80101.00440.55810"/>
        <s v="[Ledger derived financial attribute value combinations].[Derived financial hierarchy attribute value combination].&amp;[100.80101.00490.55811]" c="100.80101.00490.55811"/>
        <s v="[Ledger derived financial attribute value combinations].[Derived financial hierarchy attribute value combination].&amp;[100.80101.00961.55811]" c="100.80101.00961.55811"/>
        <s v="[Ledger derived financial attribute value combinations].[Derived financial hierarchy attribute value combination].&amp;[100.80101.00965.55811]" c="100.80101.00965.55811"/>
        <s v="[Ledger derived financial attribute value combinations].[Derived financial hierarchy attribute value combination].&amp;[100.80101.36990..]" c="100.80101.36990.."/>
        <s v="[Ledger derived financial attribute value combinations].[Derived financial hierarchy attribute value combination].&amp;[100.80200.00110.55862]" c="100.80200.00110.55862"/>
        <s v="[Ledger derived financial attribute value combinations].[Derived financial hierarchy attribute value combination].&amp;[100.80200.00117.55862]" c="100.80200.00117.55862"/>
        <s v="[Ledger derived financial attribute value combinations].[Derived financial hierarchy attribute value combination].&amp;[100.80200.00130.55862]" c="100.80200.00130.55862"/>
        <s v="[Ledger derived financial attribute value combinations].[Derived financial hierarchy attribute value combination].&amp;[100.80200.00154.55862]" c="100.80200.00154.55862"/>
        <s v="[Ledger derived financial attribute value combinations].[Derived financial hierarchy attribute value combination].&amp;[100.80200.00217.55862]" c="100.80200.00217.55862"/>
        <s v="[Ledger derived financial attribute value combinations].[Derived financial hierarchy attribute value combination].&amp;[100.80200.00220.55862]" c="100.80200.00220.55862"/>
        <s v="[Ledger derived financial attribute value combinations].[Derived financial hierarchy attribute value combination].&amp;[100.80200.00230.55862]" c="100.80200.00230.55862"/>
        <s v="[Ledger derived financial attribute value combinations].[Derived financial hierarchy attribute value combination].&amp;[100.80200.00233.55862]" c="100.80200.00233.55862"/>
        <s v="[Ledger derived financial attribute value combinations].[Derived financial hierarchy attribute value combination].&amp;[100.80200.00235.55862]" c="100.80200.00235.55862"/>
        <s v="[Ledger derived financial attribute value combinations].[Derived financial hierarchy attribute value combination].&amp;[100.80200.00250.55862]" c="100.80200.00250.55862"/>
        <s v="[Ledger derived financial attribute value combinations].[Derived financial hierarchy attribute value combination].&amp;[100.80200.00260.55862]" c="100.80200.00260.55862"/>
        <s v="[Ledger derived financial attribute value combinations].[Derived financial hierarchy attribute value combination].&amp;[100.80200.00410.55810]" c="100.80200.00410.55810"/>
        <s v="[Ledger derived financial attribute value combinations].[Derived financial hierarchy attribute value combination].&amp;[100.80200.00410.55862]" c="100.80200.00410.55862"/>
        <s v="[Ledger derived financial attribute value combinations].[Derived financial hierarchy attribute value combination].&amp;[100.80200.00430.55862]" c="100.80200.00430.55862"/>
        <s v="[Ledger derived financial attribute value combinations].[Derived financial hierarchy attribute value combination].&amp;[100.80200.00490.55862]" c="100.80200.00490.55862"/>
        <s v="[Ledger derived financial attribute value combinations].[Derived financial hierarchy attribute value combination].&amp;[100.80200.00491.55862]" c="100.80200.00491.55862"/>
        <s v="[Ledger derived financial attribute value combinations].[Derived financial hierarchy attribute value combination].&amp;[100.80200.00961.55862]" c="100.80200.00961.55862"/>
        <s v="[Ledger derived financial attribute value combinations].[Derived financial hierarchy attribute value combination].&amp;[100.80200.00965.55862]" c="100.80200.00965.55862"/>
        <s v="[Ledger derived financial attribute value combinations].[Derived financial hierarchy attribute value combination].&amp;[100.80300.00110.55920]" c="100.80300.00110.55920"/>
        <s v="[Ledger derived financial attribute value combinations].[Derived financial hierarchy attribute value combination].&amp;[100.80300.00117.55920]" c="100.80300.00117.55920"/>
        <s v="[Ledger derived financial attribute value combinations].[Derived financial hierarchy attribute value combination].&amp;[100.80300.00154.55920]" c="100.80300.00154.55920"/>
        <s v="[Ledger derived financial attribute value combinations].[Derived financial hierarchy attribute value combination].&amp;[100.80300.00220.55920]" c="100.80300.00220.55920"/>
        <s v="[Ledger derived financial attribute value combinations].[Derived financial hierarchy attribute value combination].&amp;[100.80300.00230.55920]" c="100.80300.00230.55920"/>
        <s v="[Ledger derived financial attribute value combinations].[Derived financial hierarchy attribute value combination].&amp;[100.80300.00235.55920]" c="100.80300.00235.55920"/>
        <s v="[Ledger derived financial attribute value combinations].[Derived financial hierarchy attribute value combination].&amp;[100.80300.00250.55920]" c="100.80300.00250.55920"/>
        <s v="[Ledger derived financial attribute value combinations].[Derived financial hierarchy attribute value combination].&amp;[100.80300.00410.55920]" c="100.80300.00410.55920"/>
        <s v="[Ledger derived financial attribute value combinations].[Derived financial hierarchy attribute value combination].&amp;[100.80300.00430.55920]" c="100.80300.00430.55920"/>
        <s v="[Ledger derived financial attribute value combinations].[Derived financial hierarchy attribute value combination].&amp;[100.80300.00490.55920]" c="100.80300.00490.55920"/>
        <s v="[Ledger derived financial attribute value combinations].[Derived financial hierarchy attribute value combination].&amp;[100.80300.00491.55920]" c="100.80300.00491.55920"/>
        <s v="[Ledger derived financial attribute value combinations].[Derived financial hierarchy attribute value combination].&amp;[100.80300.00510.55920]" c="100.80300.00510.55920"/>
        <s v="[Ledger derived financial attribute value combinations].[Derived financial hierarchy attribute value combination].&amp;[100.80300.00961.55920]" c="100.80300.00961.55920"/>
        <s v="[Ledger derived financial attribute value combinations].[Derived financial hierarchy attribute value combination].&amp;[100.80300.00965.55920]" c="100.80300.00965.55920"/>
        <s v="[Ledger derived financial attribute value combinations].[Derived financial hierarchy attribute value combination].&amp;[100.80700.00110.55810]" c="100.80700.00110.55810"/>
        <s v="[Ledger derived financial attribute value combinations].[Derived financial hierarchy attribute value combination].&amp;[100.80700.00154.55810]" c="100.80700.00154.55810"/>
        <s v="[Ledger derived financial attribute value combinations].[Derived financial hierarchy attribute value combination].&amp;[100.80700.00220.55810]" c="100.80700.00220.55810"/>
        <s v="[Ledger derived financial attribute value combinations].[Derived financial hierarchy attribute value combination].&amp;[100.80700.00230.55810]" c="100.80700.00230.55810"/>
        <s v="[Ledger derived financial attribute value combinations].[Derived financial hierarchy attribute value combination].&amp;[100.80700.00233.55810]" c="100.80700.00233.55810"/>
        <s v="[Ledger derived financial attribute value combinations].[Derived financial hierarchy attribute value combination].&amp;[100.80700.00235.55810]" c="100.80700.00235.55810"/>
        <s v="[Ledger derived financial attribute value combinations].[Derived financial hierarchy attribute value combination].&amp;[100.80700.00250.55810]" c="100.80700.00250.55810"/>
        <s v="[Ledger derived financial attribute value combinations].[Derived financial hierarchy attribute value combination].&amp;[100.80700.00350.55810]" c="100.80700.00350.55810"/>
        <s v="[Ledger derived financial attribute value combinations].[Derived financial hierarchy attribute value combination].&amp;[100.80700.00351.55810]" c="100.80700.00351.55810"/>
        <s v="[Ledger derived financial attribute value combinations].[Derived financial hierarchy attribute value combination].&amp;[100.80700.00410.55810]" c="100.80700.00410.55810"/>
        <s v="[Ledger derived financial attribute value combinations].[Derived financial hierarchy attribute value combination].&amp;[100.80700.00430.55810]" c="100.80700.00430.55810"/>
        <s v="[Ledger derived financial attribute value combinations].[Derived financial hierarchy attribute value combination].&amp;[100.80700.00490.55810]" c="100.80700.00490.55810"/>
        <s v="[Ledger derived financial attribute value combinations].[Derived financial hierarchy attribute value combination].&amp;[100.80700.00961.55810]" c="100.80700.00961.55810"/>
        <s v="[Ledger derived financial attribute value combinations].[Derived financial hierarchy attribute value combination].&amp;[100.80700.00965.55810]" c="100.80700.00965.55810"/>
        <s v="[Ledger derived financial attribute value combinations].[Derived financial hierarchy attribute value combination].&amp;[100.80900.00110.53210]" c="100.80900.00110.53210"/>
        <s v="[Ledger derived financial attribute value combinations].[Derived financial hierarchy attribute value combination].&amp;[100.80900.00117.53210]" c="100.80900.00117.53210"/>
        <s v="[Ledger derived financial attribute value combinations].[Derived financial hierarchy attribute value combination].&amp;[100.80900.00130.53210]" c="100.80900.00130.53210"/>
        <s v="[Ledger derived financial attribute value combinations].[Derived financial hierarchy attribute value combination].&amp;[100.80900.00154.53210]" c="100.80900.00154.53210"/>
        <s v="[Ledger derived financial attribute value combinations].[Derived financial hierarchy attribute value combination].&amp;[100.80900.00217.53210]" c="100.80900.00217.53210"/>
        <s v="[Ledger derived financial attribute value combinations].[Derived financial hierarchy attribute value combination].&amp;[100.80900.00220.53210]" c="100.80900.00220.53210"/>
        <s v="[Ledger derived financial attribute value combinations].[Derived financial hierarchy attribute value combination].&amp;[100.80900.00230.53210]" c="100.80900.00230.53210"/>
        <s v="[Ledger derived financial attribute value combinations].[Derived financial hierarchy attribute value combination].&amp;[100.80900.00233.53210]" c="100.80900.00233.53210"/>
        <s v="[Ledger derived financial attribute value combinations].[Derived financial hierarchy attribute value combination].&amp;[100.80900.00235.53210]" c="100.80900.00235.53210"/>
        <s v="[Ledger derived financial attribute value combinations].[Derived financial hierarchy attribute value combination].&amp;[100.80900.00240.53210]" c="100.80900.00240.53210"/>
        <s v="[Ledger derived financial attribute value combinations].[Derived financial hierarchy attribute value combination].&amp;[100.80900.00250.53210]" c="100.80900.00250.53210"/>
        <s v="[Ledger derived financial attribute value combinations].[Derived financial hierarchy attribute value combination].&amp;[100.80900.00310.53210]" c="100.80900.00310.53210"/>
        <s v="[Ledger derived financial attribute value combinations].[Derived financial hierarchy attribute value combination].&amp;[100.80900.00350.53210]" c="100.80900.00350.53210"/>
        <s v="[Ledger derived financial attribute value combinations].[Derived financial hierarchy attribute value combination].&amp;[100.80900.00355.53210]" c="100.80900.00355.53210"/>
        <s v="[Ledger derived financial attribute value combinations].[Derived financial hierarchy attribute value combination].&amp;[100.80900.00360.53210]" c="100.80900.00360.53210"/>
        <s v="[Ledger derived financial attribute value combinations].[Derived financial hierarchy attribute value combination].&amp;[100.80900.00370.53210]" c="100.80900.00370.53210"/>
        <s v="[Ledger derived financial attribute value combinations].[Derived financial hierarchy attribute value combination].&amp;[100.80900.00410.53210]" c="100.80900.00410.53210"/>
        <s v="[Ledger derived financial attribute value combinations].[Derived financial hierarchy attribute value combination].&amp;[100.80900.00412.53210]" c="100.80900.00412.53210"/>
        <s v="[Ledger derived financial attribute value combinations].[Derived financial hierarchy attribute value combination].&amp;[100.80900.00420.53210]" c="100.80900.00420.53210"/>
        <s v="[Ledger derived financial attribute value combinations].[Derived financial hierarchy attribute value combination].&amp;[100.80900.00422.53210]" c="100.80900.00422.53210"/>
        <s v="[Ledger derived financial attribute value combinations].[Derived financial hierarchy attribute value combination].&amp;[100.80900.00430.53210]" c="100.80900.00430.53210"/>
        <s v="[Ledger derived financial attribute value combinations].[Derived financial hierarchy attribute value combination].&amp;[100.80900.00440.53210]" c="100.80900.00440.53210"/>
        <s v="[Ledger derived financial attribute value combinations].[Derived financial hierarchy attribute value combination].&amp;[100.80900.00480.53210]" c="100.80900.00480.53210"/>
        <s v="[Ledger derived financial attribute value combinations].[Derived financial hierarchy attribute value combination].&amp;[100.80900.00490.53210]" c="100.80900.00490.53210"/>
        <s v="[Ledger derived financial attribute value combinations].[Derived financial hierarchy attribute value combination].&amp;[100.80900.00491.53210]" c="100.80900.00491.53210"/>
        <s v="[Ledger derived financial attribute value combinations].[Derived financial hierarchy attribute value combination].&amp;[100.80900.00961.53210]" c="100.80900.00961.53210"/>
        <s v="[Ledger derived financial attribute value combinations].[Derived financial hierarchy attribute value combination].&amp;[100.80900.00965.53210]" c="100.80900.00965.53210"/>
        <s v="[Ledger derived financial attribute value combinations].[Derived financial hierarchy attribute value combination].&amp;[100.81000.00009.53220]" c="100.81000.00009.53220"/>
        <s v="[Ledger derived financial attribute value combinations].[Derived financial hierarchy attribute value combination].&amp;[100.81000.00110.53220]" c="100.81000.00110.53220"/>
        <s v="[Ledger derived financial attribute value combinations].[Derived financial hierarchy attribute value combination].&amp;[100.81000.00120.53220]" c="100.81000.00120.53220"/>
        <s v="[Ledger derived financial attribute value combinations].[Derived financial hierarchy attribute value combination].&amp;[100.81000.00220.53220]" c="100.81000.00220.53220"/>
        <s v="[Ledger derived financial attribute value combinations].[Derived financial hierarchy attribute value combination].&amp;[100.81000.00230.53220]" c="100.81000.00230.53220"/>
        <s v="[Ledger derived financial attribute value combinations].[Derived financial hierarchy attribute value combination].&amp;[100.81000.00233.53220]" c="100.81000.00233.53220"/>
        <s v="[Ledger derived financial attribute value combinations].[Derived financial hierarchy attribute value combination].&amp;[100.81000.00235.53220]" c="100.81000.00235.53220"/>
        <s v="[Ledger derived financial attribute value combinations].[Derived financial hierarchy attribute value combination].&amp;[100.81000.00240.53220]" c="100.81000.00240.53220"/>
        <s v="[Ledger derived financial attribute value combinations].[Derived financial hierarchy attribute value combination].&amp;[100.81000.00250.53220]" c="100.81000.00250.53220"/>
        <s v="[Ledger derived financial attribute value combinations].[Derived financial hierarchy attribute value combination].&amp;[100.81000.00310.53220]" c="100.81000.00310.53220"/>
        <s v="[Ledger derived financial attribute value combinations].[Derived financial hierarchy attribute value combination].&amp;[100.81000.00350.53220]" c="100.81000.00350.53220"/>
        <s v="[Ledger derived financial attribute value combinations].[Derived financial hierarchy attribute value combination].&amp;[100.81000.00350.53223]" c="100.81000.00350.53223"/>
        <s v="[Ledger derived financial attribute value combinations].[Derived financial hierarchy attribute value combination].&amp;[100.81000.00360.53220]" c="100.81000.00360.53220"/>
        <s v="[Ledger derived financial attribute value combinations].[Derived financial hierarchy attribute value combination].&amp;[100.81000.00410.53220]" c="100.81000.00410.53220"/>
        <s v="[Ledger derived financial attribute value combinations].[Derived financial hierarchy attribute value combination].&amp;[100.81000.00412.53220]" c="100.81000.00412.53220"/>
        <s v="[Ledger derived financial attribute value combinations].[Derived financial hierarchy attribute value combination].&amp;[100.81000.00422.53220]" c="100.81000.00422.53220"/>
        <s v="[Ledger derived financial attribute value combinations].[Derived financial hierarchy attribute value combination].&amp;[100.81000.00422.53223]" c="100.81000.00422.53223"/>
        <s v="[Ledger derived financial attribute value combinations].[Derived financial hierarchy attribute value combination].&amp;[100.81000.00440.53220]" c="100.81000.00440.53220"/>
        <s v="[Ledger derived financial attribute value combinations].[Derived financial hierarchy attribute value combination].&amp;[100.81000.00440.55811]" c="100.81000.00440.55811"/>
        <s v="[Ledger derived financial attribute value combinations].[Derived financial hierarchy attribute value combination].&amp;[100.81000.00480.53220]" c="100.81000.00480.53220"/>
        <s v="[Ledger derived financial attribute value combinations].[Derived financial hierarchy attribute value combination].&amp;[100.81000.00490.53220]" c="100.81000.00490.53220"/>
        <s v="[Ledger derived financial attribute value combinations].[Derived financial hierarchy attribute value combination].&amp;[100.81000.00490.53223]" c="100.81000.00490.53223"/>
        <s v="[Ledger derived financial attribute value combinations].[Derived financial hierarchy attribute value combination].&amp;[100.81000.00961.53220]" c="100.81000.00961.53220"/>
        <s v="[Ledger derived financial attribute value combinations].[Derived financial hierarchy attribute value combination].&amp;[100.81000.00965.53220]" c="100.81000.00965.53220"/>
        <s v="[Ledger derived financial attribute value combinations].[Derived financial hierarchy attribute value combination].&amp;[100.81100.00009.55861]" c="100.81100.00009.55861"/>
        <s v="[Ledger derived financial attribute value combinations].[Derived financial hierarchy attribute value combination].&amp;[100.81100.00110.55861]" c="100.81100.00110.55861"/>
        <s v="[Ledger derived financial attribute value combinations].[Derived financial hierarchy attribute value combination].&amp;[100.81100.00117.55861]" c="100.81100.00117.55861"/>
        <s v="[Ledger derived financial attribute value combinations].[Derived financial hierarchy attribute value combination].&amp;[100.81100.00130.55861]" c="100.81100.00130.55861"/>
        <s v="[Ledger derived financial attribute value combinations].[Derived financial hierarchy attribute value combination].&amp;[100.81100.00154.55861]" c="100.81100.00154.55861"/>
        <s v="[Ledger derived financial attribute value combinations].[Derived financial hierarchy attribute value combination].&amp;[100.81100.00217.55861]" c="100.81100.00217.55861"/>
        <s v="[Ledger derived financial attribute value combinations].[Derived financial hierarchy attribute value combination].&amp;[100.81100.00220.55861]" c="100.81100.00220.55861"/>
        <s v="[Ledger derived financial attribute value combinations].[Derived financial hierarchy attribute value combination].&amp;[100.81100.00230.55861]" c="100.81100.00230.55861"/>
        <s v="[Ledger derived financial attribute value combinations].[Derived financial hierarchy attribute value combination].&amp;[100.81100.00233.55861]" c="100.81100.00233.55861"/>
        <s v="[Ledger derived financial attribute value combinations].[Derived financial hierarchy attribute value combination].&amp;[100.81100.00235.55861]" c="100.81100.00235.55861"/>
        <s v="[Ledger derived financial attribute value combinations].[Derived financial hierarchy attribute value combination].&amp;[100.81100.00250.55861]" c="100.81100.00250.55861"/>
        <s v="[Ledger derived financial attribute value combinations].[Derived financial hierarchy attribute value combination].&amp;[100.81100.00310.55861]" c="100.81100.00310.55861"/>
        <s v="[Ledger derived financial attribute value combinations].[Derived financial hierarchy attribute value combination].&amp;[100.81100.00350.55810]" c="100.81100.00350.55810"/>
        <s v="[Ledger derived financial attribute value combinations].[Derived financial hierarchy attribute value combination].&amp;[100.81100.00350.55861]" c="100.81100.00350.55861"/>
        <s v="[Ledger derived financial attribute value combinations].[Derived financial hierarchy attribute value combination].&amp;[100.81100.00410.55861]" c="100.81100.00410.55861"/>
        <s v="[Ledger derived financial attribute value combinations].[Derived financial hierarchy attribute value combination].&amp;[100.81100.00412.55861]" c="100.81100.00412.55861"/>
        <s v="[Ledger derived financial attribute value combinations].[Derived financial hierarchy attribute value combination].&amp;[100.81100.00422.55861]" c="100.81100.00422.55861"/>
        <s v="[Ledger derived financial attribute value combinations].[Derived financial hierarchy attribute value combination].&amp;[100.81100.00430.55861]" c="100.81100.00430.55861"/>
        <s v="[Ledger derived financial attribute value combinations].[Derived financial hierarchy attribute value combination].&amp;[100.81100.00440.55861]" c="100.81100.00440.55861"/>
        <s v="[Ledger derived financial attribute value combinations].[Derived financial hierarchy attribute value combination].&amp;[100.81100.00490.55861]" c="100.81100.00490.55861"/>
        <s v="[Ledger derived financial attribute value combinations].[Derived financial hierarchy attribute value combination].&amp;[100.81100.00491.55861]" c="100.81100.00491.55861"/>
        <s v="[Ledger derived financial attribute value combinations].[Derived financial hierarchy attribute value combination].&amp;[100.81100.00961.55861]" c="100.81100.00961.55861"/>
        <s v="[Ledger derived financial attribute value combinations].[Derived financial hierarchy attribute value combination].&amp;[100.81100.00965.55861]" c="100.81100.00965.55861"/>
        <s v="[Ledger derived financial attribute value combinations].[Derived financial hierarchy attribute value combination].&amp;[100.81100.00980.55861]" c="100.81100.00980.55861"/>
        <s v="[Ledger derived financial attribute value combinations].[Derived financial hierarchy attribute value combination].&amp;[100.81100.00981.55861]" c="100.81100.00981.55861"/>
        <s v="[Ledger derived financial attribute value combinations].[Derived financial hierarchy attribute value combination].&amp;[100.81101.00490.55861]" c="100.81101.00490.55861"/>
        <s v="[Ledger derived financial attribute value combinations].[Derived financial hierarchy attribute value combination].&amp;[100.81200.00110.52410]" c="100.81200.00110.52410"/>
        <s v="[Ledger derived financial attribute value combinations].[Derived financial hierarchy attribute value combination].&amp;[100.81200.00110.53230]" c="100.81200.00110.53230"/>
        <s v="[Ledger derived financial attribute value combinations].[Derived financial hierarchy attribute value combination].&amp;[100.81200.00117.52410]" c="100.81200.00117.52410"/>
        <s v="[Ledger derived financial attribute value combinations].[Derived financial hierarchy attribute value combination].&amp;[100.81200.00120.52410]" c="100.81200.00120.52410"/>
        <s v="[Ledger derived financial attribute value combinations].[Derived financial hierarchy attribute value combination].&amp;[100.81200.00130.52410]" c="100.81200.00130.52410"/>
        <s v="[Ledger derived financial attribute value combinations].[Derived financial hierarchy attribute value combination].&amp;[100.81200.00217.52410]" c="100.81200.00217.52410"/>
        <s v="[Ledger derived financial attribute value combinations].[Derived financial hierarchy attribute value combination].&amp;[100.81200.00220.52410]" c="100.81200.00220.52410"/>
        <s v="[Ledger derived financial attribute value combinations].[Derived financial hierarchy attribute value combination].&amp;[100.81200.00220.53230]" c="100.81200.00220.53230"/>
        <s v="[Ledger derived financial attribute value combinations].[Derived financial hierarchy attribute value combination].&amp;[100.81200.00230.52410]" c="100.81200.00230.52410"/>
        <s v="[Ledger derived financial attribute value combinations].[Derived financial hierarchy attribute value combination].&amp;[100.81200.00230.53230]" c="100.81200.00230.53230"/>
        <s v="[Ledger derived financial attribute value combinations].[Derived financial hierarchy attribute value combination].&amp;[100.81200.00233.52410]" c="100.81200.00233.52410"/>
        <s v="[Ledger derived financial attribute value combinations].[Derived financial hierarchy attribute value combination].&amp;[100.81200.00235.52410]" c="100.81200.00235.52410"/>
        <s v="[Ledger derived financial attribute value combinations].[Derived financial hierarchy attribute value combination].&amp;[100.81200.00235.53230]" c="100.81200.00235.53230"/>
        <s v="[Ledger derived financial attribute value combinations].[Derived financial hierarchy attribute value combination].&amp;[100.81200.00240.52410]" c="100.81200.00240.52410"/>
        <s v="[Ledger derived financial attribute value combinations].[Derived financial hierarchy attribute value combination].&amp;[100.81200.00250.52410]" c="100.81200.00250.52410"/>
        <s v="[Ledger derived financial attribute value combinations].[Derived financial hierarchy attribute value combination].&amp;[100.81200.00250.53230]" c="100.81200.00250.53230"/>
        <s v="[Ledger derived financial attribute value combinations].[Derived financial hierarchy attribute value combination].&amp;[100.81200.00310.52410]" c="100.81200.00310.52410"/>
        <s v="[Ledger derived financial attribute value combinations].[Derived financial hierarchy attribute value combination].&amp;[100.81200.00350.52410]" c="100.81200.00350.52410"/>
        <s v="[Ledger derived financial attribute value combinations].[Derived financial hierarchy attribute value combination].&amp;[100.81200.00360.52410]" c="100.81200.00360.52410"/>
        <s v="[Ledger derived financial attribute value combinations].[Derived financial hierarchy attribute value combination].&amp;[100.81200.00410.52410]" c="100.81200.00410.52410"/>
        <s v="[Ledger derived financial attribute value combinations].[Derived financial hierarchy attribute value combination].&amp;[100.81200.00410.53220]" c="100.81200.00410.53220"/>
        <s v="[Ledger derived financial attribute value combinations].[Derived financial hierarchy attribute value combination].&amp;[100.81200.00420.52410]" c="100.81200.00420.52410"/>
        <s v="[Ledger derived financial attribute value combinations].[Derived financial hierarchy attribute value combination].&amp;[100.81200.00422.52410]" c="100.81200.00422.52410"/>
        <s v="[Ledger derived financial attribute value combinations].[Derived financial hierarchy attribute value combination].&amp;[100.81200.00422.53230]" c="100.81200.00422.53230"/>
        <s v="[Ledger derived financial attribute value combinations].[Derived financial hierarchy attribute value combination].&amp;[100.81200.00430.52410]" c="100.81200.00430.52410"/>
        <s v="[Ledger derived financial attribute value combinations].[Derived financial hierarchy attribute value combination].&amp;[100.81200.00440.52410]" c="100.81200.00440.52410"/>
        <s v="[Ledger derived financial attribute value combinations].[Derived financial hierarchy attribute value combination].&amp;[100.81200.00480.52410]" c="100.81200.00480.52410"/>
        <s v="[Ledger derived financial attribute value combinations].[Derived financial hierarchy attribute value combination].&amp;[100.81200.00490.52410]" c="100.81200.00490.52410"/>
        <s v="[Ledger derived financial attribute value combinations].[Derived financial hierarchy attribute value combination].&amp;[100.81200.00490.53230]" c="100.81200.00490.53230"/>
        <s v="[Ledger derived financial attribute value combinations].[Derived financial hierarchy attribute value combination].&amp;[100.81200.00491.52410]" c="100.81200.00491.52410"/>
        <s v="[Ledger derived financial attribute value combinations].[Derived financial hierarchy attribute value combination].&amp;[100.81200.00510.52410]" c="100.81200.00510.52410"/>
        <s v="[Ledger derived financial attribute value combinations].[Derived financial hierarchy attribute value combination].&amp;[100.81200.00961.52410]" c="100.81200.00961.52410"/>
        <s v="[Ledger derived financial attribute value combinations].[Derived financial hierarchy attribute value combination].&amp;[100.81200.00961.53230]" c="100.81200.00961.53230"/>
        <s v="[Ledger derived financial attribute value combinations].[Derived financial hierarchy attribute value combination].&amp;[100.81200.00965.52410]" c="100.81200.00965.52410"/>
        <s v="[Ledger derived financial attribute value combinations].[Derived financial hierarchy attribute value combination].&amp;[100.81200.00965.53230]" c="100.81200.00965.53230"/>
        <s v="[Ledger derived financial attribute value combinations].[Derived financial hierarchy attribute value combination].&amp;[100.81200.00980.52410]" c="100.81200.00980.52410"/>
        <s v="[Ledger derived financial attribute value combinations].[Derived financial hierarchy attribute value combination].&amp;[100.81200.00980.53230]" c="100.81200.00980.53230"/>
        <s v="[Ledger derived financial attribute value combinations].[Derived financial hierarchy attribute value combination].&amp;[100.81200.00981.52410]" c="100.81200.00981.52410"/>
        <s v="[Ledger derived financial attribute value combinations].[Derived financial hierarchy attribute value combination].&amp;[100.81200.00981.53230]" c="100.81200.00981.53230"/>
        <s v="[Ledger derived financial attribute value combinations].[Derived financial hierarchy attribute value combination].&amp;[100.81210.00110.52410]" c="100.81210.00110.52410"/>
        <s v="[Ledger derived financial attribute value combinations].[Derived financial hierarchy attribute value combination].&amp;[100.81210.00117.52410]" c="100.81210.00117.52410"/>
        <s v="[Ledger derived financial attribute value combinations].[Derived financial hierarchy attribute value combination].&amp;[100.81210.00120.52410]" c="100.81210.00120.52410"/>
        <s v="[Ledger derived financial attribute value combinations].[Derived financial hierarchy attribute value combination].&amp;[100.81210.00220.52410]" c="100.81210.00220.52410"/>
        <s v="[Ledger derived financial attribute value combinations].[Derived financial hierarchy attribute value combination].&amp;[100.81210.00230.52410]" c="100.81210.00230.52410"/>
        <s v="[Ledger derived financial attribute value combinations].[Derived financial hierarchy attribute value combination].&amp;[100.81210.00235.52410]" c="100.81210.00235.52410"/>
        <s v="[Ledger derived financial attribute value combinations].[Derived financial hierarchy attribute value combination].&amp;[100.81210.00250.52410]" c="100.81210.00250.52410"/>
        <s v="[Ledger derived financial attribute value combinations].[Derived financial hierarchy attribute value combination].&amp;[100.81210.00310.52410]" c="100.81210.00310.52410"/>
        <s v="[Ledger derived financial attribute value combinations].[Derived financial hierarchy attribute value combination].&amp;[100.81210.00350.52410]" c="100.81210.00350.52410"/>
        <s v="[Ledger derived financial attribute value combinations].[Derived financial hierarchy attribute value combination].&amp;[100.81210.00410.52410]" c="100.81210.00410.52410"/>
        <s v="[Ledger derived financial attribute value combinations].[Derived financial hierarchy attribute value combination].&amp;[100.81210.00420.52410]" c="100.81210.00420.52410"/>
        <s v="[Ledger derived financial attribute value combinations].[Derived financial hierarchy attribute value combination].&amp;[100.81210.00423.52410]" c="100.81210.00423.52410"/>
        <s v="[Ledger derived financial attribute value combinations].[Derived financial hierarchy attribute value combination].&amp;[100.81210.00430.52410]" c="100.81210.00430.52410"/>
        <s v="[Ledger derived financial attribute value combinations].[Derived financial hierarchy attribute value combination].&amp;[100.81210.00440.52410]" c="100.81210.00440.52410"/>
        <s v="[Ledger derived financial attribute value combinations].[Derived financial hierarchy attribute value combination].&amp;[100.81210.00480.52410]" c="100.81210.00480.52410"/>
        <s v="[Ledger derived financial attribute value combinations].[Derived financial hierarchy attribute value combination].&amp;[100.81210.00490.52410]" c="100.81210.00490.52410"/>
        <s v="[Ledger derived financial attribute value combinations].[Derived financial hierarchy attribute value combination].&amp;[100.81210.00491.52410]" c="100.81210.00491.52410"/>
        <s v="[Ledger derived financial attribute value combinations].[Derived financial hierarchy attribute value combination].&amp;[100.81210.00961.52410]" c="100.81210.00961.52410"/>
        <s v="[Ledger derived financial attribute value combinations].[Derived financial hierarchy attribute value combination].&amp;[100.81210.00965.52410]" c="100.81210.00965.52410"/>
        <s v="[Ledger derived financial attribute value combinations].[Derived financial hierarchy attribute value combination].&amp;[100.81300.00110.52460]" c="100.81300.00110.52460"/>
        <s v="[Ledger derived financial attribute value combinations].[Derived financial hierarchy attribute value combination].&amp;[100.81300.00220.52460]" c="100.81300.00220.52460"/>
        <s v="[Ledger derived financial attribute value combinations].[Derived financial hierarchy attribute value combination].&amp;[100.81300.00230.52460]" c="100.81300.00230.52460"/>
        <s v="[Ledger derived financial attribute value combinations].[Derived financial hierarchy attribute value combination].&amp;[100.81300.00235.52460]" c="100.81300.00235.52460"/>
        <s v="[Ledger derived financial attribute value combinations].[Derived financial hierarchy attribute value combination].&amp;[100.81300.00240.52460]" c="100.81300.00240.52460"/>
        <s v="[Ledger derived financial attribute value combinations].[Derived financial hierarchy attribute value combination].&amp;[100.81300.00250.52460]" c="100.81300.00250.52460"/>
        <s v="[Ledger derived financial attribute value combinations].[Derived financial hierarchy attribute value combination].&amp;[100.81300.00350.52460]" c="100.81300.00350.52460"/>
        <s v="[Ledger derived financial attribute value combinations].[Derived financial hierarchy attribute value combination].&amp;[100.81300.00422.52460]" c="100.81300.00422.52460"/>
        <s v="[Ledger derived financial attribute value combinations].[Derived financial hierarchy attribute value combination].&amp;[100.81300.00430.52460]" c="100.81300.00430.52460"/>
        <s v="[Ledger derived financial attribute value combinations].[Derived financial hierarchy attribute value combination].&amp;[100.81300.00490.52460]" c="100.81300.00490.52460"/>
        <s v="[Ledger derived financial attribute value combinations].[Derived financial hierarchy attribute value combination].&amp;[100.81300.00491.52460]" c="100.81300.00491.52460"/>
        <s v="[Ledger derived financial attribute value combinations].[Derived financial hierarchy attribute value combination].&amp;[100.81300.00961.52460]" c="100.81300.00961.52460"/>
        <s v="[Ledger derived financial attribute value combinations].[Derived financial hierarchy attribute value combination].&amp;[100.81300.00965.52460]" c="100.81300.00965.52460"/>
        <s v="[Ledger derived financial attribute value combinations].[Derived financial hierarchy attribute value combination].&amp;[100.81300.00980.52460]" c="100.81300.00980.52460"/>
        <s v="[Ledger derived financial attribute value combinations].[Derived financial hierarchy attribute value combination].&amp;[100.81300.00981.52460]" c="100.81300.00981.52460"/>
        <s v="[Ledger derived financial attribute value combinations].[Derived financial hierarchy attribute value combination].&amp;[100.81400.00009.52431]" c="100.81400.00009.52431"/>
        <s v="[Ledger derived financial attribute value combinations].[Derived financial hierarchy attribute value combination].&amp;[100.81400.00335.52431]" c="100.81400.00335.52431"/>
        <s v="[Ledger derived financial attribute value combinations].[Derived financial hierarchy attribute value combination].&amp;[100.81400.00340.52431]" c="100.81400.00340.52431"/>
        <s v="[Ledger derived financial attribute value combinations].[Derived financial hierarchy attribute value combination].&amp;[100.81400.00350.51888]" c="100.81400.00350.51888"/>
        <s v="[Ledger derived financial attribute value combinations].[Derived financial hierarchy attribute value combination].&amp;[100.81400.00350.52431]" c="100.81400.00350.52431"/>
        <s v="[Ledger derived financial attribute value combinations].[Derived financial hierarchy attribute value combination].&amp;[100.81400.00351.52431]" c="100.81400.00351.52431"/>
        <s v="[Ledger derived financial attribute value combinations].[Derived financial hierarchy attribute value combination].&amp;[100.81400.00355.52431]" c="100.81400.00355.52431"/>
        <s v="[Ledger derived financial attribute value combinations].[Derived financial hierarchy attribute value combination].&amp;[100.81400.00421.52410]" c="100.81400.00421.52410"/>
        <s v="[Ledger derived financial attribute value combinations].[Derived financial hierarchy attribute value combination].&amp;[100.81400.00421.52431]" c="100.81400.00421.52431"/>
        <s v="[Ledger derived financial attribute value combinations].[Derived financial hierarchy attribute value combination].&amp;[100.81400.00422.52431]" c="100.81400.00422.52431"/>
        <s v="[Ledger derived financial attribute value combinations].[Derived financial hierarchy attribute value combination].&amp;[100.81400.00430.52431]" c="100.81400.00430.52431"/>
        <s v="[Ledger derived financial attribute value combinations].[Derived financial hierarchy attribute value combination].&amp;[100.81400.00480.52431]" c="100.81400.00480.52431"/>
        <s v="[Ledger derived financial attribute value combinations].[Derived financial hierarchy attribute value combination].&amp;[100.81400.00490.52431]" c="100.81400.00490.52431"/>
        <s v="[Ledger derived financial attribute value combinations].[Derived financial hierarchy attribute value combination].&amp;[100.81400.00491.52410]" c="100.81400.00491.52410"/>
        <s v="[Ledger derived financial attribute value combinations].[Derived financial hierarchy attribute value combination].&amp;[100.81400.00491.52431]" c="100.81400.00491.52431"/>
        <s v="[Ledger derived financial attribute value combinations].[Derived financial hierarchy attribute value combination].&amp;[100.81400.00640.59458]" c="100.81400.00640.59458"/>
        <s v="[Ledger derived financial attribute value combinations].[Derived financial hierarchy attribute value combination].&amp;[100.81400.00641.59458]" c="100.81400.00641.59458"/>
        <s v="[Ledger derived financial attribute value combinations].[Derived financial hierarchy attribute value combination].&amp;[100.81400.00641.59700]" c="100.81400.00641.59700"/>
        <s v="[Ledger derived financial attribute value combinations].[Derived financial hierarchy attribute value combination].&amp;[100.82200.00490.54341]" c="100.82200.00490.54341"/>
        <s v="[Ledger derived financial attribute value combinations].[Derived financial hierarchy attribute value combination].&amp;[100.82300.00110.54720]" c="100.82300.00110.54720"/>
        <s v="[Ledger derived financial attribute value combinations].[Derived financial hierarchy attribute value combination].&amp;[100.82300.00120.54720]" c="100.82300.00120.54720"/>
        <s v="[Ledger derived financial attribute value combinations].[Derived financial hierarchy attribute value combination].&amp;[100.82300.00220.54720]" c="100.82300.00220.54720"/>
        <s v="[Ledger derived financial attribute value combinations].[Derived financial hierarchy attribute value combination].&amp;[100.82300.00230.54720]" c="100.82300.00230.54720"/>
        <s v="[Ledger derived financial attribute value combinations].[Derived financial hierarchy attribute value combination].&amp;[100.82300.00235.54720]" c="100.82300.00235.54720"/>
        <s v="[Ledger derived financial attribute value combinations].[Derived financial hierarchy attribute value combination].&amp;[100.82300.00250.54720]" c="100.82300.00250.54720"/>
        <s v="[Ledger derived financial attribute value combinations].[Derived financial hierarchy attribute value combination].&amp;[100.82300.00410.54720]" c="100.82300.00410.54720"/>
        <s v="[Ledger derived financial attribute value combinations].[Derived financial hierarchy attribute value combination].&amp;[100.82300.00961.54720]" c="100.82300.00961.54720"/>
        <s v="[Ledger derived financial attribute value combinations].[Derived financial hierarchy attribute value combination].&amp;[100.82300.00965.54720]" c="100.82300.00965.54720"/>
        <s v="[Ledger derived financial attribute value combinations].[Derived financial hierarchy attribute value combination].&amp;[100.82300.32242..]" c="100.82300.32242.."/>
        <s v="[Ledger derived financial attribute value combinations].[Derived financial hierarchy attribute value combination].&amp;[100.82300.32242..7964]" c="100.82300.32242..7964"/>
        <s v="[Ledger derived financial attribute value combinations].[Derived financial hierarchy attribute value combination].&amp;[100.82400.00310.54420]" c="100.82400.00310.54420"/>
        <s v="[Ledger derived financial attribute value combinations].[Derived financial hierarchy attribute value combination].&amp;[100.82400.00310.54440]" c="100.82400.00310.54440"/>
        <s v="[Ledger derived financial attribute value combinations].[Derived financial hierarchy attribute value combination].&amp;[100.82400.00410.54440]" c="100.82400.00410.54440"/>
        <s v="[Ledger derived financial attribute value combinations].[Derived financial hierarchy attribute value combination].&amp;[100.89000.32133..]" c="100.89000.32133.."/>
        <s v="[Ledger derived financial attribute value combinations].[Derived financial hierarchy attribute value combination].&amp;[100.89000.32210..1021]" c="100.89000.32210..1021"/>
        <s v="[Ledger derived financial attribute value combinations].[Derived financial hierarchy attribute value combination].&amp;[100.89000.32211..1022]" c="100.89000.32211..1022"/>
        <s v="[Ledger derived financial attribute value combinations].[Derived financial hierarchy attribute value combination].&amp;[100.89000.32211..1031]" c="100.89000.32211..1031"/>
        <s v="[Ledger derived financial attribute value combinations].[Derived financial hierarchy attribute value combination].&amp;[100.89000.32211..1032]" c="100.89000.32211..1032"/>
        <s v="[Ledger derived financial attribute value combinations].[Derived financial hierarchy attribute value combination].&amp;[100.89000.32211..1033]" c="100.89000.32211..1033"/>
        <s v="[Ledger derived financial attribute value combinations].[Derived financial hierarchy attribute value combination].&amp;[100.89000.32211..1034]" c="100.89000.32211..1034"/>
        <s v="[Ledger derived financial attribute value combinations].[Derived financial hierarchy attribute value combination].&amp;[100.89000.32212..1023]" c="100.89000.32212..1023"/>
        <s v="[Ledger derived financial attribute value combinations].[Derived financial hierarchy attribute value combination].&amp;[100.89000.32212..1034]" c="100.89000.32212..1034"/>
        <s v="[Ledger derived financial attribute value combinations].[Derived financial hierarchy attribute value combination].&amp;[100.89000.32213..1024]" c="100.89000.32213..1024"/>
        <s v="[Ledger derived financial attribute value combinations].[Derived financial hierarchy attribute value combination].&amp;[100.89000.32214..1025]" c="100.89000.32214..1025"/>
        <s v="[Ledger derived financial attribute value combinations].[Derived financial hierarchy attribute value combination].&amp;[100.89000.32216..]" c="100.89000.32216.."/>
        <s v="[Ledger derived financial attribute value combinations].[Derived financial hierarchy attribute value combination].&amp;[100.89000.32216..1024]" c="100.89000.32216..1024"/>
        <s v="[Ledger derived financial attribute value combinations].[Derived financial hierarchy attribute value combination].&amp;[100.89000.32216..1026]" c="100.89000.32216..1026"/>
        <s v="[Ledger derived financial attribute value combinations].[Derived financial hierarchy attribute value combination].&amp;[100.89000.33824..]" c="100.89000.33824.."/>
        <s v="[Ledger derived financial attribute value combinations].[Derived financial hierarchy attribute value combination].&amp;[100.89000.34243..1000]" c="100.89000.34243..1000"/>
        <s v="[Ledger derived financial attribute value combinations].[Derived financial hierarchy attribute value combination].&amp;[100.89000.34243..1001]" c="100.89000.34243..1001"/>
        <s v="[Ledger derived financial attribute value combinations].[Derived financial hierarchy attribute value combination].&amp;[100.89000.34243..2000]" c="100.89000.34243..2000"/>
        <s v="[Ledger derived financial attribute value combinations].[Derived financial hierarchy attribute value combination].&amp;[100.89000.34319..1331]" c="100.89000.34319..1331"/>
        <s v="[Ledger derived financial attribute value combinations].[Derived financial hierarchy attribute value combination].&amp;[100.89000.34480..]" c="100.89000.34480.."/>
        <s v="[Ledger derived financial attribute value combinations].[Derived financial hierarchy attribute value combination].&amp;[100.89000.34581..1053]" c="100.89000.34581..1053"/>
        <s v="[Ledger derived financial attribute value combinations].[Derived financial hierarchy attribute value combination].&amp;[100.89000.34581..2000]" c="100.89000.34581..2000"/>
        <s v="[Ledger derived financial attribute value combinations].[Derived financial hierarchy attribute value combination].&amp;[100.89000.34581..2052]" c="100.89000.34581..2052"/>
        <s v="[Ledger derived financial attribute value combinations].[Derived financial hierarchy attribute value combination].&amp;[100.89000.34583..2033]" c="100.89000.34583..2033"/>
        <s v="[Ledger derived financial attribute value combinations].[Derived financial hierarchy attribute value combination].&amp;[100.89000.35990..7263]" c="100.89000.35990..7263"/>
        <s v="[Ledger derived financial attribute value combinations].[Derived financial hierarchy attribute value combination].&amp;[100.89000.36712..]" c="100.89000.36712.."/>
        <s v="[Ledger derived financial attribute value combinations].[Derived financial hierarchy attribute value combination].&amp;[110.00000.30500..]" c="110.00000.30500.."/>
        <s v="[Ledger derived financial attribute value combinations].[Derived financial hierarchy attribute value combination].&amp;[110.02100.00550.59700]" c="110.02100.00550.59700"/>
        <s v="[Ledger derived financial attribute value combinations].[Derived financial hierarchy attribute value combination].&amp;[110.11100.00310.55720]" c="110.11100.00310.55720"/>
        <s v="[Ledger derived financial attribute value combinations].[Derived financial hierarchy attribute value combination].&amp;[110.11100.00410.55720]" c="110.11100.00410.55720"/>
        <s v="[Ledger derived financial attribute value combinations].[Derived financial hierarchy attribute value combination].&amp;[110.11100.00420.55720]" c="110.11100.00420.55720"/>
        <s v="[Ledger derived financial attribute value combinations].[Derived financial hierarchy attribute value combination].&amp;[110.11100.00490.55720]" c="110.11100.00490.55720"/>
        <s v="[Ledger derived financial attribute value combinations].[Derived financial hierarchy attribute value combination].&amp;[110.40602.00410.51481]" c="110.40602.00410.51481"/>
        <s v="[Ledger derived financial attribute value combinations].[Derived financial hierarchy attribute value combination].&amp;[110.50100.00480.57410]" c="110.50100.00480.57410"/>
        <s v="[Ledger derived financial attribute value combinations].[Derived financial hierarchy attribute value combination].&amp;[110.50100.00490.57410]" c="110.50100.00490.57410"/>
        <s v="[Ledger derived financial attribute value combinations].[Derived financial hierarchy attribute value combination].&amp;[110.50110.00355.57422]" c="110.50110.00355.57422"/>
        <s v="[Ledger derived financial attribute value combinations].[Derived financial hierarchy attribute value combination].&amp;[110.50200.00410.57310]" c="110.50200.00410.57310"/>
        <s v="[Ledger derived financial attribute value combinations].[Derived financial hierarchy attribute value combination].&amp;[110.51100.00110.57422]" c="110.51100.00110.57422"/>
        <s v="[Ledger derived financial attribute value combinations].[Derived financial hierarchy attribute value combination].&amp;[110.51100.00120.57422]" c="110.51100.00120.57422"/>
        <s v="[Ledger derived financial attribute value combinations].[Derived financial hierarchy attribute value combination].&amp;[110.51100.00130.57422]" c="110.51100.00130.57422"/>
        <s v="[Ledger derived financial attribute value combinations].[Derived financial hierarchy attribute value combination].&amp;[110.51100.00154.57422]" c="110.51100.00154.57422"/>
        <s v="[Ledger derived financial attribute value combinations].[Derived financial hierarchy attribute value combination].&amp;[110.51100.00220.57422]" c="110.51100.00220.57422"/>
        <s v="[Ledger derived financial attribute value combinations].[Derived financial hierarchy attribute value combination].&amp;[110.51100.00230.57422]" c="110.51100.00230.57422"/>
        <s v="[Ledger derived financial attribute value combinations].[Derived financial hierarchy attribute value combination].&amp;[110.51100.00233.57422]" c="110.51100.00233.57422"/>
        <s v="[Ledger derived financial attribute value combinations].[Derived financial hierarchy attribute value combination].&amp;[110.51100.00235.57422]" c="110.51100.00235.57422"/>
        <s v="[Ledger derived financial attribute value combinations].[Derived financial hierarchy attribute value combination].&amp;[110.51100.00250.57422]" c="110.51100.00250.57422"/>
        <s v="[Ledger derived financial attribute value combinations].[Derived financial hierarchy attribute value combination].&amp;[110.51100.00335.57422]" c="110.51100.00335.57422"/>
        <s v="[Ledger derived financial attribute value combinations].[Derived financial hierarchy attribute value combination].&amp;[110.51100.00350.57422]" c="110.51100.00350.57422"/>
        <s v="[Ledger derived financial attribute value combinations].[Derived financial hierarchy attribute value combination].&amp;[110.51100.00355.57422]" c="110.51100.00355.57422"/>
        <s v="[Ledger derived financial attribute value combinations].[Derived financial hierarchy attribute value combination].&amp;[110.51100.00360.57422]" c="110.51100.00360.57422"/>
        <s v="[Ledger derived financial attribute value combinations].[Derived financial hierarchy attribute value combination].&amp;[110.51100.00410.57422]" c="110.51100.00410.57422"/>
        <s v="[Ledger derived financial attribute value combinations].[Derived financial hierarchy attribute value combination].&amp;[110.51100.00420.57422]" c="110.51100.00420.57422"/>
        <s v="[Ledger derived financial attribute value combinations].[Derived financial hierarchy attribute value combination].&amp;[110.51100.00430.57422]" c="110.51100.00430.57422"/>
        <s v="[Ledger derived financial attribute value combinations].[Derived financial hierarchy attribute value combination].&amp;[110.51100.00440.57420]" c="110.51100.00440.57420"/>
        <s v="[Ledger derived financial attribute value combinations].[Derived financial hierarchy attribute value combination].&amp;[110.51100.00440.57422]" c="110.51100.00440.57422"/>
        <s v="[Ledger derived financial attribute value combinations].[Derived financial hierarchy attribute value combination].&amp;[110.51100.00450.57422]" c="110.51100.00450.57422"/>
        <s v="[Ledger derived financial attribute value combinations].[Derived financial hierarchy attribute value combination].&amp;[110.51100.00480.57422]" c="110.51100.00480.57422"/>
        <s v="[Ledger derived financial attribute value combinations].[Derived financial hierarchy attribute value combination].&amp;[110.51100.00490.57422]" c="110.51100.00490.57422"/>
        <s v="[Ledger derived financial attribute value combinations].[Derived financial hierarchy attribute value combination].&amp;[110.51100.00491.57422]" c="110.51100.00491.57422"/>
        <s v="[Ledger derived financial attribute value combinations].[Derived financial hierarchy attribute value combination].&amp;[110.51100.00530.57410]" c="110.51100.00530.57410"/>
        <s v="[Ledger derived financial attribute value combinations].[Derived financial hierarchy attribute value combination].&amp;[110.51100.00530.57422]" c="110.51100.00530.57422"/>
        <s v="[Ledger derived financial attribute value combinations].[Derived financial hierarchy attribute value combination].&amp;[110.51100.00911.57422]" c="110.51100.00911.57422"/>
        <s v="[Ledger derived financial attribute value combinations].[Derived financial hierarchy attribute value combination].&amp;[110.51100.00961.57422]" c="110.51100.00961.57422"/>
        <s v="[Ledger derived financial attribute value combinations].[Derived financial hierarchy attribute value combination].&amp;[110.51100.00965.57422]" c="110.51100.00965.57422"/>
        <s v="[Ledger derived financial attribute value combinations].[Derived financial hierarchy attribute value combination].&amp;[110.51120.00110.57422]" c="110.51120.00110.57422"/>
        <s v="[Ledger derived financial attribute value combinations].[Derived financial hierarchy attribute value combination].&amp;[110.51120.00120.57422]" c="110.51120.00120.57422"/>
        <s v="[Ledger derived financial attribute value combinations].[Derived financial hierarchy attribute value combination].&amp;[110.51120.00154.57422]" c="110.51120.00154.57422"/>
        <s v="[Ledger derived financial attribute value combinations].[Derived financial hierarchy attribute value combination].&amp;[110.51120.00220.57422]" c="110.51120.00220.57422"/>
        <s v="[Ledger derived financial attribute value combinations].[Derived financial hierarchy attribute value combination].&amp;[110.51120.00230.57422]" c="110.51120.00230.57422"/>
        <s v="[Ledger derived financial attribute value combinations].[Derived financial hierarchy attribute value combination].&amp;[110.51120.00233.57422]" c="110.51120.00233.57422"/>
        <s v="[Ledger derived financial attribute value combinations].[Derived financial hierarchy attribute value combination].&amp;[110.51120.00235.57422]" c="110.51120.00235.57422"/>
        <s v="[Ledger derived financial attribute value combinations].[Derived financial hierarchy attribute value combination].&amp;[110.51120.00250.57422]" c="110.51120.00250.57422"/>
        <s v="[Ledger derived financial attribute value combinations].[Derived financial hierarchy attribute value combination].&amp;[110.51120.00410.57393]" c="110.51120.00410.57393"/>
        <s v="[Ledger derived financial attribute value combinations].[Derived financial hierarchy attribute value combination].&amp;[110.51120.00410.57422]" c="110.51120.00410.57422"/>
        <s v="[Ledger derived financial attribute value combinations].[Derived financial hierarchy attribute value combination].&amp;[110.51120.00420.57422]" c="110.51120.00420.57422"/>
        <s v="[Ledger derived financial attribute value combinations].[Derived financial hierarchy attribute value combination].&amp;[110.51120.00440.57393]" c="110.51120.00440.57393"/>
        <s v="[Ledger derived financial attribute value combinations].[Derived financial hierarchy attribute value combination].&amp;[110.51120.00440.57422]" c="110.51120.00440.57422"/>
        <s v="[Ledger derived financial attribute value combinations].[Derived financial hierarchy attribute value combination].&amp;[110.51120.00490.57422]" c="110.51120.00490.57422"/>
        <s v="[Ledger derived financial attribute value combinations].[Derived financial hierarchy attribute value combination].&amp;[110.51120.00961.57422]" c="110.51120.00961.57422"/>
        <s v="[Ledger derived financial attribute value combinations].[Derived financial hierarchy attribute value combination].&amp;[110.51120.00965.57422]" c="110.51120.00965.57422"/>
        <s v="[Ledger derived financial attribute value combinations].[Derived financial hierarchy attribute value combination].&amp;[110.51201.00350.57423]" c="110.51201.00350.57423"/>
        <s v="[Ledger derived financial attribute value combinations].[Derived financial hierarchy attribute value combination].&amp;[110.51201.00360.57423]" c="110.51201.00360.57423"/>
        <s v="[Ledger derived financial attribute value combinations].[Derived financial hierarchy attribute value combination].&amp;[110.51201.00410.57423]" c="110.51201.00410.57423"/>
        <s v="[Ledger derived financial attribute value combinations].[Derived financial hierarchy attribute value combination].&amp;[110.51203.00110.57691]" c="110.51203.00110.57691"/>
        <s v="[Ledger derived financial attribute value combinations].[Derived financial hierarchy attribute value combination].&amp;[110.51203.00120.57691]" c="110.51203.00120.57691"/>
        <s v="[Ledger derived financial attribute value combinations].[Derived financial hierarchy attribute value combination].&amp;[110.51203.00154.57691]" c="110.51203.00154.57691"/>
        <s v="[Ledger derived financial attribute value combinations].[Derived financial hierarchy attribute value combination].&amp;[110.51203.00220.57691]" c="110.51203.00220.57691"/>
        <s v="[Ledger derived financial attribute value combinations].[Derived financial hierarchy attribute value combination].&amp;[110.51203.00230.57691]" c="110.51203.00230.57691"/>
        <s v="[Ledger derived financial attribute value combinations].[Derived financial hierarchy attribute value combination].&amp;[110.51203.00235.57691]" c="110.51203.00235.57691"/>
        <s v="[Ledger derived financial attribute value combinations].[Derived financial hierarchy attribute value combination].&amp;[110.51203.00250.57691]" c="110.51203.00250.57691"/>
        <s v="[Ledger derived financial attribute value combinations].[Derived financial hierarchy attribute value combination].&amp;[110.51203.00360.57691]" c="110.51203.00360.57691"/>
        <s v="[Ledger derived financial attribute value combinations].[Derived financial hierarchy attribute value combination].&amp;[110.51203.00410.57691]" c="110.51203.00410.57691"/>
        <s v="[Ledger derived financial attribute value combinations].[Derived financial hierarchy attribute value combination].&amp;[110.51203.00961.57691]" c="110.51203.00961.57691"/>
        <s v="[Ledger derived financial attribute value combinations].[Derived financial hierarchy attribute value combination].&amp;[110.51203.00965.57691]" c="110.51203.00965.57691"/>
        <s v="[Ledger derived financial attribute value combinations].[Derived financial hierarchy attribute value combination].&amp;[110.51204.00009.57422]" c="110.51204.00009.57422"/>
        <s v="[Ledger derived financial attribute value combinations].[Derived financial hierarchy attribute value combination].&amp;[110.51204.00110.57422]" c="110.51204.00110.57422"/>
        <s v="[Ledger derived financial attribute value combinations].[Derived financial hierarchy attribute value combination].&amp;[110.51204.00120.57422]" c="110.51204.00120.57422"/>
        <s v="[Ledger derived financial attribute value combinations].[Derived financial hierarchy attribute value combination].&amp;[110.51204.00130.57422]" c="110.51204.00130.57422"/>
        <s v="[Ledger derived financial attribute value combinations].[Derived financial hierarchy attribute value combination].&amp;[110.51204.00154.57422]" c="110.51204.00154.57422"/>
        <s v="[Ledger derived financial attribute value combinations].[Derived financial hierarchy attribute value combination].&amp;[110.51204.00220.57422]" c="110.51204.00220.57422"/>
        <s v="[Ledger derived financial attribute value combinations].[Derived financial hierarchy attribute value combination].&amp;[110.51204.00230.57422]" c="110.51204.00230.57422"/>
        <s v="[Ledger derived financial attribute value combinations].[Derived financial hierarchy attribute value combination].&amp;[110.51204.00235.57422]" c="110.51204.00235.57422"/>
        <s v="[Ledger derived financial attribute value combinations].[Derived financial hierarchy attribute value combination].&amp;[110.51204.00250.57422]" c="110.51204.00250.57422"/>
        <s v="[Ledger derived financial attribute value combinations].[Derived financial hierarchy attribute value combination].&amp;[110.51204.00350.57422]" c="110.51204.00350.57422"/>
        <s v="[Ledger derived financial attribute value combinations].[Derived financial hierarchy attribute value combination].&amp;[110.51204.00360.51422]" c="110.51204.00360.51422"/>
        <s v="[Ledger derived financial attribute value combinations].[Derived financial hierarchy attribute value combination].&amp;[110.51204.00360.57422]" c="110.51204.00360.57422"/>
        <s v="[Ledger derived financial attribute value combinations].[Derived financial hierarchy attribute value combination].&amp;[110.51204.00360.57550]" c="110.51204.00360.57550"/>
        <s v="[Ledger derived financial attribute value combinations].[Derived financial hierarchy attribute value combination].&amp;[110.51204.00370.57422]" c="110.51204.00370.57422"/>
        <s v="[Ledger derived financial attribute value combinations].[Derived financial hierarchy attribute value combination].&amp;[110.51204.00410.57422]" c="110.51204.00410.57422"/>
        <s v="[Ledger derived financial attribute value combinations].[Derived financial hierarchy attribute value combination].&amp;[110.51204.00420.57422]" c="110.51204.00420.57422"/>
        <s v="[Ledger derived financial attribute value combinations].[Derived financial hierarchy attribute value combination].&amp;[110.51204.00430.57422]" c="110.51204.00430.57422"/>
        <s v="[Ledger derived financial attribute value combinations].[Derived financial hierarchy attribute value combination].&amp;[110.51204.00440.57422]" c="110.51204.00440.57422"/>
        <s v="[Ledger derived financial attribute value combinations].[Derived financial hierarchy attribute value combination].&amp;[110.51204.00450.57422]" c="110.51204.00450.57422"/>
        <s v="[Ledger derived financial attribute value combinations].[Derived financial hierarchy attribute value combination].&amp;[110.51204.00480.57422]" c="110.51204.00480.57422"/>
        <s v="[Ledger derived financial attribute value combinations].[Derived financial hierarchy attribute value combination].&amp;[110.51204.00490.57422]" c="110.51204.00490.57422"/>
        <s v="[Ledger derived financial attribute value combinations].[Derived financial hierarchy attribute value combination].&amp;[110.51204.00961.57422]" c="110.51204.00961.57422"/>
        <s v="[Ledger derived financial attribute value combinations].[Derived financial hierarchy attribute value combination].&amp;[110.51204.00965.57422]" c="110.51204.00965.57422"/>
        <s v="[Ledger derived financial attribute value combinations].[Derived financial hierarchy attribute value combination].&amp;[110.51207.00110.57422]" c="110.51207.00110.57422"/>
        <s v="[Ledger derived financial attribute value combinations].[Derived financial hierarchy attribute value combination].&amp;[110.51207.00120.57422]" c="110.51207.00120.57422"/>
        <s v="[Ledger derived financial attribute value combinations].[Derived financial hierarchy attribute value combination].&amp;[110.51207.00130.57422]" c="110.51207.00130.57422"/>
        <s v="[Ledger derived financial attribute value combinations].[Derived financial hierarchy attribute value combination].&amp;[110.51207.00220.57422]" c="110.51207.00220.57422"/>
        <s v="[Ledger derived financial attribute value combinations].[Derived financial hierarchy attribute value combination].&amp;[110.51207.00230.57422]" c="110.51207.00230.57422"/>
        <s v="[Ledger derived financial attribute value combinations].[Derived financial hierarchy attribute value combination].&amp;[110.51207.00235.57422]" c="110.51207.00235.57422"/>
        <s v="[Ledger derived financial attribute value combinations].[Derived financial hierarchy attribute value combination].&amp;[110.51207.00250.57422]" c="110.51207.00250.57422"/>
        <s v="[Ledger derived financial attribute value combinations].[Derived financial hierarchy attribute value combination].&amp;[110.51207.00360.57422]" c="110.51207.00360.57422"/>
        <s v="[Ledger derived financial attribute value combinations].[Derived financial hierarchy attribute value combination].&amp;[110.51207.00420.57422]" c="110.51207.00420.57422"/>
        <s v="[Ledger derived financial attribute value combinations].[Derived financial hierarchy attribute value combination].&amp;[110.51207.00440.57422]" c="110.51207.00440.57422"/>
        <s v="[Ledger derived financial attribute value combinations].[Derived financial hierarchy attribute value combination].&amp;[110.51207.00480.57422]" c="110.51207.00480.57422"/>
        <s v="[Ledger derived financial attribute value combinations].[Derived financial hierarchy attribute value combination].&amp;[110.51207.00490.57422]" c="110.51207.00490.57422"/>
        <s v="[Ledger derived financial attribute value combinations].[Derived financial hierarchy attribute value combination].&amp;[110.51207.00961.57422]" c="110.51207.00961.57422"/>
        <s v="[Ledger derived financial attribute value combinations].[Derived financial hierarchy attribute value combination].&amp;[110.51207.00965.57422]" c="110.51207.00965.57422"/>
        <s v="[Ledger derived financial attribute value combinations].[Derived financial hierarchy attribute value combination].&amp;[110.51300.00009.57422]" c="110.51300.00009.57422"/>
        <s v="[Ledger derived financial attribute value combinations].[Derived financial hierarchy attribute value combination].&amp;[110.51300.00120.57422]" c="110.51300.00120.57422"/>
        <s v="[Ledger derived financial attribute value combinations].[Derived financial hierarchy attribute value combination].&amp;[110.51300.00130.57422]" c="110.51300.00130.57422"/>
        <s v="[Ledger derived financial attribute value combinations].[Derived financial hierarchy attribute value combination].&amp;[110.51300.00220.57422]" c="110.51300.00220.57422"/>
        <s v="[Ledger derived financial attribute value combinations].[Derived financial hierarchy attribute value combination].&amp;[110.51300.00230.57422]" c="110.51300.00230.57422"/>
        <s v="[Ledger derived financial attribute value combinations].[Derived financial hierarchy attribute value combination].&amp;[110.51300.00235.57422]" c="110.51300.00235.57422"/>
        <s v="[Ledger derived financial attribute value combinations].[Derived financial hierarchy attribute value combination].&amp;[110.51300.00250.57422]" c="110.51300.00250.57422"/>
        <s v="[Ledger derived financial attribute value combinations].[Derived financial hierarchy attribute value combination].&amp;[110.51300.00350.57422]" c="110.51300.00350.57422"/>
        <s v="[Ledger derived financial attribute value combinations].[Derived financial hierarchy attribute value combination].&amp;[110.51300.00360.57422]" c="110.51300.00360.57422"/>
        <s v="[Ledger derived financial attribute value combinations].[Derived financial hierarchy attribute value combination].&amp;[110.51300.00410.57422]" c="110.51300.00410.57422"/>
        <s v="[Ledger derived financial attribute value combinations].[Derived financial hierarchy attribute value combination].&amp;[110.51300.00420.57422]" c="110.51300.00420.57422"/>
        <s v="[Ledger derived financial attribute value combinations].[Derived financial hierarchy attribute value combination].&amp;[110.51300.00450.57422]" c="110.51300.00450.57422"/>
        <s v="[Ledger derived financial attribute value combinations].[Derived financial hierarchy attribute value combination].&amp;[110.51300.00480.57422]" c="110.51300.00480.57422"/>
        <s v="[Ledger derived financial attribute value combinations].[Derived financial hierarchy attribute value combination].&amp;[110.51300.00490.57422]" c="110.51300.00490.57422"/>
        <s v="[Ledger derived financial attribute value combinations].[Derived financial hierarchy attribute value combination].&amp;[110.51300.00965.57422]" c="110.51300.00965.57422"/>
        <s v="[Ledger derived financial attribute value combinations].[Derived financial hierarchy attribute value combination].&amp;[110.51301.00360.57123]" c="110.51301.00360.57123"/>
        <s v="[Ledger derived financial attribute value combinations].[Derived financial hierarchy attribute value combination].&amp;[110.51301.00491.57423]" c="110.51301.00491.57423"/>
        <s v="[Ledger derived financial attribute value combinations].[Derived financial hierarchy attribute value combination].&amp;[110.51400.00009.57422]" c="110.51400.00009.57422"/>
        <s v="[Ledger derived financial attribute value combinations].[Derived financial hierarchy attribute value combination].&amp;[110.51400.00110.57422]" c="110.51400.00110.57422"/>
        <s v="[Ledger derived financial attribute value combinations].[Derived financial hierarchy attribute value combination].&amp;[110.51400.00120.57422]" c="110.51400.00120.57422"/>
        <s v="[Ledger derived financial attribute value combinations].[Derived financial hierarchy attribute value combination].&amp;[110.51400.00130.57422]" c="110.51400.00130.57422"/>
        <s v="[Ledger derived financial attribute value combinations].[Derived financial hierarchy attribute value combination].&amp;[110.51400.00154.57422]" c="110.51400.00154.57422"/>
        <s v="[Ledger derived financial attribute value combinations].[Derived financial hierarchy attribute value combination].&amp;[110.51400.00220.57422]" c="110.51400.00220.57422"/>
        <s v="[Ledger derived financial attribute value combinations].[Derived financial hierarchy attribute value combination].&amp;[110.51400.00230.57422]" c="110.51400.00230.57422"/>
        <s v="[Ledger derived financial attribute value combinations].[Derived financial hierarchy attribute value combination].&amp;[110.51400.00233.57422]" c="110.51400.00233.57422"/>
        <s v="[Ledger derived financial attribute value combinations].[Derived financial hierarchy attribute value combination].&amp;[110.51400.00235.57422]" c="110.51400.00235.57422"/>
        <s v="[Ledger derived financial attribute value combinations].[Derived financial hierarchy attribute value combination].&amp;[110.51400.00240.57422]" c="110.51400.00240.57422"/>
        <s v="[Ledger derived financial attribute value combinations].[Derived financial hierarchy attribute value combination].&amp;[110.51400.00250.57422]" c="110.51400.00250.57422"/>
        <s v="[Ledger derived financial attribute value combinations].[Derived financial hierarchy attribute value combination].&amp;[110.51400.00360.57422]" c="110.51400.00360.57422"/>
        <s v="[Ledger derived financial attribute value combinations].[Derived financial hierarchy attribute value combination].&amp;[110.51400.00360.57423]" c="110.51400.00360.57423"/>
        <s v="[Ledger derived financial attribute value combinations].[Derived financial hierarchy attribute value combination].&amp;[110.51400.00410.57422]" c="110.51400.00410.57422"/>
        <s v="[Ledger derived financial attribute value combinations].[Derived financial hierarchy attribute value combination].&amp;[110.51400.00420.57422]" c="110.51400.00420.57422"/>
        <s v="[Ledger derived financial attribute value combinations].[Derived financial hierarchy attribute value combination].&amp;[110.51400.00422.57422]" c="110.51400.00422.57422"/>
        <s v="[Ledger derived financial attribute value combinations].[Derived financial hierarchy attribute value combination].&amp;[110.51400.00430.57422]" c="110.51400.00430.57422"/>
        <s v="[Ledger derived financial attribute value combinations].[Derived financial hierarchy attribute value combination].&amp;[110.51400.00490.57422]" c="110.51400.00490.57422"/>
        <s v="[Ledger derived financial attribute value combinations].[Derived financial hierarchy attribute value combination].&amp;[110.51400.00961.57422]" c="110.51400.00961.57422"/>
        <s v="[Ledger derived financial attribute value combinations].[Derived financial hierarchy attribute value combination].&amp;[110.51400.00965.57422]" c="110.51400.00965.57422"/>
        <s v="[Ledger derived financial attribute value combinations].[Derived financial hierarchy attribute value combination].&amp;[110.51500.00009.57422]" c="110.51500.00009.57422"/>
        <s v="[Ledger derived financial attribute value combinations].[Derived financial hierarchy attribute value combination].&amp;[110.51500.00110.57422]" c="110.51500.00110.57422"/>
        <s v="[Ledger derived financial attribute value combinations].[Derived financial hierarchy attribute value combination].&amp;[110.51500.00117.57422]" c="110.51500.00117.57422"/>
        <s v="[Ledger derived financial attribute value combinations].[Derived financial hierarchy attribute value combination].&amp;[110.51500.00120.57422]" c="110.51500.00120.57422"/>
        <s v="[Ledger derived financial attribute value combinations].[Derived financial hierarchy attribute value combination].&amp;[110.51500.00130.57422]" c="110.51500.00130.57422"/>
        <s v="[Ledger derived financial attribute value combinations].[Derived financial hierarchy attribute value combination].&amp;[110.51500.00154.57422]" c="110.51500.00154.57422"/>
        <s v="[Ledger derived financial attribute value combinations].[Derived financial hierarchy attribute value combination].&amp;[110.51500.00220.57422]" c="110.51500.00220.57422"/>
        <s v="[Ledger derived financial attribute value combinations].[Derived financial hierarchy attribute value combination].&amp;[110.51500.00230.57422]" c="110.51500.00230.57422"/>
        <s v="[Ledger derived financial attribute value combinations].[Derived financial hierarchy attribute value combination].&amp;[110.51500.00233.57422]" c="110.51500.00233.57422"/>
        <s v="[Ledger derived financial attribute value combinations].[Derived financial hierarchy attribute value combination].&amp;[110.51500.00235.57422]" c="110.51500.00235.57422"/>
        <s v="[Ledger derived financial attribute value combinations].[Derived financial hierarchy attribute value combination].&amp;[110.51500.00240.57422]" c="110.51500.00240.57422"/>
        <s v="[Ledger derived financial attribute value combinations].[Derived financial hierarchy attribute value combination].&amp;[110.51500.00250.57422]" c="110.51500.00250.57422"/>
        <s v="[Ledger derived financial attribute value combinations].[Derived financial hierarchy attribute value combination].&amp;[110.51500.00310.57422]" c="110.51500.00310.57422"/>
        <s v="[Ledger derived financial attribute value combinations].[Derived financial hierarchy attribute value combination].&amp;[110.51500.00350.57422]" c="110.51500.00350.57422"/>
        <s v="[Ledger derived financial attribute value combinations].[Derived financial hierarchy attribute value combination].&amp;[110.51500.00360.57422]" c="110.51500.00360.57422"/>
        <s v="[Ledger derived financial attribute value combinations].[Derived financial hierarchy attribute value combination].&amp;[110.51500.00370.57422]" c="110.51500.00370.57422"/>
        <s v="[Ledger derived financial attribute value combinations].[Derived financial hierarchy attribute value combination].&amp;[110.51500.00410.57422]" c="110.51500.00410.57422"/>
        <s v="[Ledger derived financial attribute value combinations].[Derived financial hierarchy attribute value combination].&amp;[110.51500.00420.57422]" c="110.51500.00420.57422"/>
        <s v="[Ledger derived financial attribute value combinations].[Derived financial hierarchy attribute value combination].&amp;[110.51500.00422.57422]" c="110.51500.00422.57422"/>
        <s v="[Ledger derived financial attribute value combinations].[Derived financial hierarchy attribute value combination].&amp;[110.51500.00430.57420]" c="110.51500.00430.57420"/>
        <s v="[Ledger derived financial attribute value combinations].[Derived financial hierarchy attribute value combination].&amp;[110.51500.00430.57422]" c="110.51500.00430.57422"/>
        <s v="[Ledger derived financial attribute value combinations].[Derived financial hierarchy attribute value combination].&amp;[110.51500.00440.57422]" c="110.51500.00440.57422"/>
        <s v="[Ledger derived financial attribute value combinations].[Derived financial hierarchy attribute value combination].&amp;[110.51500.00450.57422]" c="110.51500.00450.57422"/>
        <s v="[Ledger derived financial attribute value combinations].[Derived financial hierarchy attribute value combination].&amp;[110.51500.00480.57422]" c="110.51500.00480.57422"/>
        <s v="[Ledger derived financial attribute value combinations].[Derived financial hierarchy attribute value combination].&amp;[110.51500.00490.57422]" c="110.51500.00490.57422"/>
        <s v="[Ledger derived financial attribute value combinations].[Derived financial hierarchy attribute value combination].&amp;[110.51500.00491.57410]" c="110.51500.00491.57410"/>
        <s v="[Ledger derived financial attribute value combinations].[Derived financial hierarchy attribute value combination].&amp;[110.51500.00491.57422]" c="110.51500.00491.57422"/>
        <s v="[Ledger derived financial attribute value combinations].[Derived financial hierarchy attribute value combination].&amp;[110.51500.00961.57422]" c="110.51500.00961.57422"/>
        <s v="[Ledger derived financial attribute value combinations].[Derived financial hierarchy attribute value combination].&amp;[110.51500.00965.57422]" c="110.51500.00965.57422"/>
        <s v="[Ledger derived financial attribute value combinations].[Derived financial hierarchy attribute value combination].&amp;[110.51510.00110.57422]" c="110.51510.00110.57422"/>
        <s v="[Ledger derived financial attribute value combinations].[Derived financial hierarchy attribute value combination].&amp;[110.51510.00120.57422]" c="110.51510.00120.57422"/>
        <s v="[Ledger derived financial attribute value combinations].[Derived financial hierarchy attribute value combination].&amp;[110.51510.00130.57422]" c="110.51510.00130.57422"/>
        <s v="[Ledger derived financial attribute value combinations].[Derived financial hierarchy attribute value combination].&amp;[110.51510.00154.57422]" c="110.51510.00154.57422"/>
        <s v="[Ledger derived financial attribute value combinations].[Derived financial hierarchy attribute value combination].&amp;[110.51510.00155.57422]" c="110.51510.00155.57422"/>
        <s v="[Ledger derived financial attribute value combinations].[Derived financial hierarchy attribute value combination].&amp;[110.51510.00220.57422]" c="110.51510.00220.57422"/>
        <s v="[Ledger derived financial attribute value combinations].[Derived financial hierarchy attribute value combination].&amp;[110.51510.00230.57422]" c="110.51510.00230.57422"/>
        <s v="[Ledger derived financial attribute value combinations].[Derived financial hierarchy attribute value combination].&amp;[110.51510.00233.57422]" c="110.51510.00233.57422"/>
        <s v="[Ledger derived financial attribute value combinations].[Derived financial hierarchy attribute value combination].&amp;[110.51510.00235.57422]" c="110.51510.00235.57422"/>
        <s v="[Ledger derived financial attribute value combinations].[Derived financial hierarchy attribute value combination].&amp;[110.51510.00240.57422]" c="110.51510.00240.57422"/>
        <s v="[Ledger derived financial attribute value combinations].[Derived financial hierarchy attribute value combination].&amp;[110.51510.00250.57422]" c="110.51510.00250.57422"/>
        <s v="[Ledger derived financial attribute value combinations].[Derived financial hierarchy attribute value combination].&amp;[110.51510.00360.57422]" c="110.51510.00360.57422"/>
        <s v="[Ledger derived financial attribute value combinations].[Derived financial hierarchy attribute value combination].&amp;[110.51510.00360.57491]" c="110.51510.00360.57491"/>
        <s v="[Ledger derived financial attribute value combinations].[Derived financial hierarchy attribute value combination].&amp;[110.51510.00410.57422]" c="110.51510.00410.57422"/>
        <s v="[Ledger derived financial attribute value combinations].[Derived financial hierarchy attribute value combination].&amp;[110.51510.00430.57422]" c="110.51510.00430.57422"/>
        <s v="[Ledger derived financial attribute value combinations].[Derived financial hierarchy attribute value combination].&amp;[110.51510.00961.57422]" c="110.51510.00961.57422"/>
        <s v="[Ledger derived financial attribute value combinations].[Derived financial hierarchy attribute value combination].&amp;[110.51510.00965.57422]" c="110.51510.00965.57422"/>
        <s v="[Ledger derived financial attribute value combinations].[Derived financial hierarchy attribute value combination].&amp;[110.51600.00009.57422]" c="110.51600.00009.57422"/>
        <s v="[Ledger derived financial attribute value combinations].[Derived financial hierarchy attribute value combination].&amp;[110.51600.00110.57422]" c="110.51600.00110.57422"/>
        <s v="[Ledger derived financial attribute value combinations].[Derived financial hierarchy attribute value combination].&amp;[110.51600.00120.57422]" c="110.51600.00120.57422"/>
        <s v="[Ledger derived financial attribute value combinations].[Derived financial hierarchy attribute value combination].&amp;[110.51600.00130.57422]" c="110.51600.00130.57422"/>
        <s v="[Ledger derived financial attribute value combinations].[Derived financial hierarchy attribute value combination].&amp;[110.51600.00154.57422]" c="110.51600.00154.57422"/>
        <s v="[Ledger derived financial attribute value combinations].[Derived financial hierarchy attribute value combination].&amp;[110.51600.00220.57422]" c="110.51600.00220.57422"/>
        <s v="[Ledger derived financial attribute value combinations].[Derived financial hierarchy attribute value combination].&amp;[110.51600.00230.57422]" c="110.51600.00230.57422"/>
        <s v="[Ledger derived financial attribute value combinations].[Derived financial hierarchy attribute value combination].&amp;[110.51600.00233.57422]" c="110.51600.00233.57422"/>
        <s v="[Ledger derived financial attribute value combinations].[Derived financial hierarchy attribute value combination].&amp;[110.51600.00235.57422]" c="110.51600.00235.57422"/>
        <s v="[Ledger derived financial attribute value combinations].[Derived financial hierarchy attribute value combination].&amp;[110.51600.00250.57422]" c="110.51600.00250.57422"/>
        <s v="[Ledger derived financial attribute value combinations].[Derived financial hierarchy attribute value combination].&amp;[110.51600.00350.57422]" c="110.51600.00350.57422"/>
        <s v="[Ledger derived financial attribute value combinations].[Derived financial hierarchy attribute value combination].&amp;[110.51600.00360.57422]" c="110.51600.00360.57422"/>
        <s v="[Ledger derived financial attribute value combinations].[Derived financial hierarchy attribute value combination].&amp;[110.51600.00410.57422]" c="110.51600.00410.57422"/>
        <s v="[Ledger derived financial attribute value combinations].[Derived financial hierarchy attribute value combination].&amp;[110.51600.00410.57423]" c="110.51600.00410.57423"/>
        <s v="[Ledger derived financial attribute value combinations].[Derived financial hierarchy attribute value combination].&amp;[110.51600.00420.57422]" c="110.51600.00420.57422"/>
        <s v="[Ledger derived financial attribute value combinations].[Derived financial hierarchy attribute value combination].&amp;[110.51600.00422.57422]" c="110.51600.00422.57422"/>
        <s v="[Ledger derived financial attribute value combinations].[Derived financial hierarchy attribute value combination].&amp;[110.51600.00430.57422]" c="110.51600.00430.57422"/>
        <s v="[Ledger derived financial attribute value combinations].[Derived financial hierarchy attribute value combination].&amp;[110.51600.00440.57422]" c="110.51600.00440.57422"/>
        <s v="[Ledger derived financial attribute value combinations].[Derived financial hierarchy attribute value combination].&amp;[110.51600.00450.57422]" c="110.51600.00450.57422"/>
        <s v="[Ledger derived financial attribute value combinations].[Derived financial hierarchy attribute value combination].&amp;[110.51600.00490.57422]" c="110.51600.00490.57422"/>
        <s v="[Ledger derived financial attribute value combinations].[Derived financial hierarchy attribute value combination].&amp;[110.51600.00491.57422]" c="110.51600.00491.57422"/>
        <s v="[Ledger derived financial attribute value combinations].[Derived financial hierarchy attribute value combination].&amp;[110.51600.00961.57422]" c="110.51600.00961.57422"/>
        <s v="[Ledger derived financial attribute value combinations].[Derived financial hierarchy attribute value combination].&amp;[110.51600.00965.57422]" c="110.51600.00965.57422"/>
        <s v="[Ledger derived financial attribute value combinations].[Derived financial hierarchy attribute value combination].&amp;[110.51601.00009.57422]" c="110.51601.00009.57422"/>
        <s v="[Ledger derived financial attribute value combinations].[Derived financial hierarchy attribute value combination].&amp;[110.51601.00009.57423]" c="110.51601.00009.57423"/>
        <s v="[Ledger derived financial attribute value combinations].[Derived financial hierarchy attribute value combination].&amp;[110.51601.00110.57423]" c="110.51601.00110.57423"/>
        <s v="[Ledger derived financial attribute value combinations].[Derived financial hierarchy attribute value combination].&amp;[110.51601.00117.57423]" c="110.51601.00117.57423"/>
        <s v="[Ledger derived financial attribute value combinations].[Derived financial hierarchy attribute value combination].&amp;[110.51601.00120.57423]" c="110.51601.00120.57423"/>
        <s v="[Ledger derived financial attribute value combinations].[Derived financial hierarchy attribute value combination].&amp;[110.51601.00130.57422]" c="110.51601.00130.57422"/>
        <s v="[Ledger derived financial attribute value combinations].[Derived financial hierarchy attribute value combination].&amp;[110.51601.00130.57423]" c="110.51601.00130.57423"/>
        <s v="[Ledger derived financial attribute value combinations].[Derived financial hierarchy attribute value combination].&amp;[110.51601.00154.57423]" c="110.51601.00154.57423"/>
        <s v="[Ledger derived financial attribute value combinations].[Derived financial hierarchy attribute value combination].&amp;[110.51601.00220.57422]" c="110.51601.00220.57422"/>
        <s v="[Ledger derived financial attribute value combinations].[Derived financial hierarchy attribute value combination].&amp;[110.51601.00220.57423]" c="110.51601.00220.57423"/>
        <s v="[Ledger derived financial attribute value combinations].[Derived financial hierarchy attribute value combination].&amp;[110.51601.00230.57423]" c="110.51601.00230.57423"/>
        <s v="[Ledger derived financial attribute value combinations].[Derived financial hierarchy attribute value combination].&amp;[110.51601.00231.57423]" c="110.51601.00231.57423"/>
        <s v="[Ledger derived financial attribute value combinations].[Derived financial hierarchy attribute value combination].&amp;[110.51601.00233.57423]" c="110.51601.00233.57423"/>
        <s v="[Ledger derived financial attribute value combinations].[Derived financial hierarchy attribute value combination].&amp;[110.51601.00235.57422]" c="110.51601.00235.57422"/>
        <s v="[Ledger derived financial attribute value combinations].[Derived financial hierarchy attribute value combination].&amp;[110.51601.00235.57423]" c="110.51601.00235.57423"/>
        <s v="[Ledger derived financial attribute value combinations].[Derived financial hierarchy attribute value combination].&amp;[110.51601.00240.57423]" c="110.51601.00240.57423"/>
        <s v="[Ledger derived financial attribute value combinations].[Derived financial hierarchy attribute value combination].&amp;[110.51601.00250.57423]" c="110.51601.00250.57423"/>
        <s v="[Ledger derived financial attribute value combinations].[Derived financial hierarchy attribute value combination].&amp;[110.51601.00355.57423]" c="110.51601.00355.57423"/>
        <s v="[Ledger derived financial attribute value combinations].[Derived financial hierarchy attribute value combination].&amp;[110.51601.00360.57422]" c="110.51601.00360.57422"/>
        <s v="[Ledger derived financial attribute value combinations].[Derived financial hierarchy attribute value combination].&amp;[110.51601.00360.57423]" c="110.51601.00360.57423"/>
        <s v="[Ledger derived financial attribute value combinations].[Derived financial hierarchy attribute value combination].&amp;[110.51601.00410.57422]" c="110.51601.00410.57422"/>
        <s v="[Ledger derived financial attribute value combinations].[Derived financial hierarchy attribute value combination].&amp;[110.51601.00410.57423]" c="110.51601.00410.57423"/>
        <s v="[Ledger derived financial attribute value combinations].[Derived financial hierarchy attribute value combination].&amp;[110.51601.00420.57422]" c="110.51601.00420.57422"/>
        <s v="[Ledger derived financial attribute value combinations].[Derived financial hierarchy attribute value combination].&amp;[110.51601.00420.57423]" c="110.51601.00420.57423"/>
        <s v="[Ledger derived financial attribute value combinations].[Derived financial hierarchy attribute value combination].&amp;[110.51601.00422.57423]" c="110.51601.00422.57423"/>
        <s v="[Ledger derived financial attribute value combinations].[Derived financial hierarchy attribute value combination].&amp;[110.51601.00430.57423]" c="110.51601.00430.57423"/>
        <s v="[Ledger derived financial attribute value combinations].[Derived financial hierarchy attribute value combination].&amp;[110.51601.00450.57423]" c="110.51601.00450.57423"/>
        <s v="[Ledger derived financial attribute value combinations].[Derived financial hierarchy attribute value combination].&amp;[110.51601.00490.57422]" c="110.51601.00490.57422"/>
        <s v="[Ledger derived financial attribute value combinations].[Derived financial hierarchy attribute value combination].&amp;[110.51601.00490.57423]" c="110.51601.00490.57423"/>
        <s v="[Ledger derived financial attribute value combinations].[Derived financial hierarchy attribute value combination].&amp;[110.51601.00491.57423]" c="110.51601.00491.57423"/>
        <s v="[Ledger derived financial attribute value combinations].[Derived financial hierarchy attribute value combination].&amp;[110.51601.00961.57423]" c="110.51601.00961.57423"/>
        <s v="[Ledger derived financial attribute value combinations].[Derived financial hierarchy attribute value combination].&amp;[110.51601.00965.57422]" c="110.51601.00965.57422"/>
        <s v="[Ledger derived financial attribute value combinations].[Derived financial hierarchy attribute value combination].&amp;[110.51601.00965.57423]" c="110.51601.00965.57423"/>
        <s v="[Ledger derived financial attribute value combinations].[Derived financial hierarchy attribute value combination].&amp;[110.51700.00360.57422]" c="110.51700.00360.57422"/>
        <s v="[Ledger derived financial attribute value combinations].[Derived financial hierarchy attribute value combination].&amp;[110.51701.00009.57422]" c="110.51701.00009.57422"/>
        <s v="[Ledger derived financial attribute value combinations].[Derived financial hierarchy attribute value combination].&amp;[110.51701.00110.57422]" c="110.51701.00110.57422"/>
        <s v="[Ledger derived financial attribute value combinations].[Derived financial hierarchy attribute value combination].&amp;[110.51701.00120.57422]" c="110.51701.00120.57422"/>
        <s v="[Ledger derived financial attribute value combinations].[Derived financial hierarchy attribute value combination].&amp;[110.51701.00130.57422]" c="110.51701.00130.57422"/>
        <s v="[Ledger derived financial attribute value combinations].[Derived financial hierarchy attribute value combination].&amp;[110.51701.00154.57422]" c="110.51701.00154.57422"/>
        <s v="[Ledger derived financial attribute value combinations].[Derived financial hierarchy attribute value combination].&amp;[110.51701.00220.57422]" c="110.51701.00220.57422"/>
        <s v="[Ledger derived financial attribute value combinations].[Derived financial hierarchy attribute value combination].&amp;[110.51701.00230.57422]" c="110.51701.00230.57422"/>
        <s v="[Ledger derived financial attribute value combinations].[Derived financial hierarchy attribute value combination].&amp;[110.51701.00233.57422]" c="110.51701.00233.57422"/>
        <s v="[Ledger derived financial attribute value combinations].[Derived financial hierarchy attribute value combination].&amp;[110.51701.00235.57422]" c="110.51701.00235.57422"/>
        <s v="[Ledger derived financial attribute value combinations].[Derived financial hierarchy attribute value combination].&amp;[110.51701.00240.57422]" c="110.51701.00240.57422"/>
        <s v="[Ledger derived financial attribute value combinations].[Derived financial hierarchy attribute value combination].&amp;[110.51701.00250.57422]" c="110.51701.00250.57422"/>
        <s v="[Ledger derived financial attribute value combinations].[Derived financial hierarchy attribute value combination].&amp;[110.51701.00360.57422]" c="110.51701.00360.57422"/>
        <s v="[Ledger derived financial attribute value combinations].[Derived financial hierarchy attribute value combination].&amp;[110.51701.00410.57422]" c="110.51701.00410.57422"/>
        <s v="[Ledger derived financial attribute value combinations].[Derived financial hierarchy attribute value combination].&amp;[110.51701.00420.57422]" c="110.51701.00420.57422"/>
        <s v="[Ledger derived financial attribute value combinations].[Derived financial hierarchy attribute value combination].&amp;[110.51701.00430.57422]" c="110.51701.00430.57422"/>
        <s v="[Ledger derived financial attribute value combinations].[Derived financial hierarchy attribute value combination].&amp;[110.51701.00440.57422]" c="110.51701.00440.57422"/>
        <s v="[Ledger derived financial attribute value combinations].[Derived financial hierarchy attribute value combination].&amp;[110.51701.00480.57422]" c="110.51701.00480.57422"/>
        <s v="[Ledger derived financial attribute value combinations].[Derived financial hierarchy attribute value combination].&amp;[110.51701.00490.57422]" c="110.51701.00490.57422"/>
        <s v="[Ledger derived financial attribute value combinations].[Derived financial hierarchy attribute value combination].&amp;[110.51701.00491.57422]" c="110.51701.00491.57422"/>
        <s v="[Ledger derived financial attribute value combinations].[Derived financial hierarchy attribute value combination].&amp;[110.51701.00961.57422]" c="110.51701.00961.57422"/>
        <s v="[Ledger derived financial attribute value combinations].[Derived financial hierarchy attribute value combination].&amp;[110.51701.00965.57422]" c="110.51701.00965.57422"/>
        <s v="[Ledger derived financial attribute value combinations].[Derived financial hierarchy attribute value combination].&amp;[110.51702.00009.57422]" c="110.51702.00009.57422"/>
        <s v="[Ledger derived financial attribute value combinations].[Derived financial hierarchy attribute value combination].&amp;[110.51702.00130.57422]" c="110.51702.00130.57422"/>
        <s v="[Ledger derived financial attribute value combinations].[Derived financial hierarchy attribute value combination].&amp;[110.51702.00220.57422]" c="110.51702.00220.57422"/>
        <s v="[Ledger derived financial attribute value combinations].[Derived financial hierarchy attribute value combination].&amp;[110.51702.00235.57422]" c="110.51702.00235.57422"/>
        <s v="[Ledger derived financial attribute value combinations].[Derived financial hierarchy attribute value combination].&amp;[110.51702.00240.57422]" c="110.51702.00240.57422"/>
        <s v="[Ledger derived financial attribute value combinations].[Derived financial hierarchy attribute value combination].&amp;[110.51702.00310.57422]" c="110.51702.00310.57422"/>
        <s v="[Ledger derived financial attribute value combinations].[Derived financial hierarchy attribute value combination].&amp;[110.51702.00350.57422]" c="110.51702.00350.57422"/>
        <s v="[Ledger derived financial attribute value combinations].[Derived financial hierarchy attribute value combination].&amp;[110.51702.00355.57422]" c="110.51702.00355.57422"/>
        <s v="[Ledger derived financial attribute value combinations].[Derived financial hierarchy attribute value combination].&amp;[110.51702.00360.57422]" c="110.51702.00360.57422"/>
        <s v="[Ledger derived financial attribute value combinations].[Derived financial hierarchy attribute value combination].&amp;[110.51702.00370.57422]" c="110.51702.00370.57422"/>
        <s v="[Ledger derived financial attribute value combinations].[Derived financial hierarchy attribute value combination].&amp;[110.51702.00410.57422]" c="110.51702.00410.57422"/>
        <s v="[Ledger derived financial attribute value combinations].[Derived financial hierarchy attribute value combination].&amp;[110.51702.00420.57422]" c="110.51702.00420.57422"/>
        <s v="[Ledger derived financial attribute value combinations].[Derived financial hierarchy attribute value combination].&amp;[110.51702.00440.57422]" c="110.51702.00440.57422"/>
        <s v="[Ledger derived financial attribute value combinations].[Derived financial hierarchy attribute value combination].&amp;[110.51702.00490.57422]" c="110.51702.00490.57422"/>
        <s v="[Ledger derived financial attribute value combinations].[Derived financial hierarchy attribute value combination].&amp;[110.51702.00965.57422]" c="110.51702.00965.57422"/>
        <s v="[Ledger derived financial attribute value combinations].[Derived financial hierarchy attribute value combination].&amp;[110.51888.00000.50800]" c="110.51888.00000.50800"/>
        <s v="[Ledger derived financial attribute value combinations].[Derived financial hierarchy attribute value combination].&amp;[110.52100.00480.57681]" c="110.52100.00480.57681"/>
        <s v="[Ledger derived financial attribute value combinations].[Derived financial hierarchy attribute value combination].&amp;[110.59000.34731..5011]" c="110.59000.34731..5011"/>
        <s v="[Ledger derived financial attribute value combinations].[Derived financial hierarchy attribute value combination].&amp;[110.59000.34731..5012]" c="110.59000.34731..5012"/>
        <s v="[Ledger derived financial attribute value combinations].[Derived financial hierarchy attribute value combination].&amp;[110.59000.34731..5204]" c="110.59000.34731..5204"/>
        <s v="[Ledger derived financial attribute value combinations].[Derived financial hierarchy attribute value combination].&amp;[110.59000.34742..]" c="110.59000.34742.."/>
        <s v="[Ledger derived financial attribute value combinations].[Derived financial hierarchy attribute value combination].&amp;[110.59000.34761..]" c="110.59000.34761.."/>
        <s v="[Ledger derived financial attribute value combinations].[Derived financial hierarchy attribute value combination].&amp;[110.59000.34761..5012]" c="110.59000.34761..5012"/>
        <s v="[Ledger derived financial attribute value combinations].[Derived financial hierarchy attribute value combination].&amp;[110.59000.34761..5204]" c="110.59000.34761..5204"/>
        <s v="[Ledger derived financial attribute value combinations].[Derived financial hierarchy attribute value combination].&amp;[110.59000.34761..5207]" c="110.59000.34761..5207"/>
        <s v="[Ledger derived financial attribute value combinations].[Derived financial hierarchy attribute value combination].&amp;[110.59000.34761..5400]" c="110.59000.34761..5400"/>
        <s v="[Ledger derived financial attribute value combinations].[Derived financial hierarchy attribute value combination].&amp;[110.59000.34761..5500]" c="110.59000.34761..5500"/>
        <s v="[Ledger derived financial attribute value combinations].[Derived financial hierarchy attribute value combination].&amp;[110.59000.34761..5510]" c="110.59000.34761..5510"/>
        <s v="[Ledger derived financial attribute value combinations].[Derived financial hierarchy attribute value combination].&amp;[110.59000.34761..5600]" c="110.59000.34761..5600"/>
        <s v="[Ledger derived financial attribute value combinations].[Derived financial hierarchy attribute value combination].&amp;[110.59000.34761..5601]" c="110.59000.34761..5601"/>
        <s v="[Ledger derived financial attribute value combinations].[Derived financial hierarchy attribute value combination].&amp;[110.59000.34761..5701]" c="110.59000.34761..5701"/>
        <s v="[Ledger derived financial attribute value combinations].[Derived financial hierarchy attribute value combination].&amp;[110.59000.34761..5702]" c="110.59000.34761..5702"/>
        <s v="[Ledger derived financial attribute value combinations].[Derived financial hierarchy attribute value combination].&amp;[110.59000.36111..]" c="110.59000.36111.."/>
        <s v="[Ledger derived financial attribute value combinations].[Derived financial hierarchy attribute value combination].&amp;[110.59000.36240..]" c="110.59000.36240.."/>
        <s v="[Ledger derived financial attribute value combinations].[Derived financial hierarchy attribute value combination].&amp;[110.59000.36240..5077]" c="110.59000.36240..5077"/>
        <s v="[Ledger derived financial attribute value combinations].[Derived financial hierarchy attribute value combination].&amp;[110.59000.36240..5249]" c="110.59000.36240..5249"/>
        <s v="[Ledger derived financial attribute value combinations].[Derived financial hierarchy attribute value combination].&amp;[110.59000.36240..5270]" c="110.59000.36240..5270"/>
        <s v="[Ledger derived financial attribute value combinations].[Derived financial hierarchy attribute value combination].&amp;[110.59000.36240..5710]" c="110.59000.36240..5710"/>
        <s v="[Ledger derived financial attribute value combinations].[Derived financial hierarchy attribute value combination].&amp;[110.59000.36710..]" c="110.59000.36710.."/>
        <s v="[Ledger derived financial attribute value combinations].[Derived financial hierarchy attribute value combination].&amp;[110.59000.36981..]" c="110.59000.36981.."/>
        <s v="[Ledger derived financial attribute value combinations].[Derived financial hierarchy attribute value combination].&amp;[110.59000.36990..]" c="110.59000.36990.."/>
        <s v="[Ledger derived financial attribute value combinations].[Derived financial hierarchy attribute value combination].&amp;[110.59000.36990..5204]" c="110.59000.36990..5204"/>
        <s v="[Ledger derived financial attribute value combinations].[Derived financial hierarchy attribute value combination].&amp;[110.61100.00360.52681]" c="110.61100.00360.52681"/>
        <s v="[Ledger derived financial attribute value combinations].[Derived financial hierarchy attribute value combination].&amp;[110.61100.00370.52681]" c="110.61100.00370.52681"/>
        <s v="[Ledger derived financial attribute value combinations].[Derived financial hierarchy attribute value combination].&amp;[110.72110.00360.52122]" c="110.72110.00360.52122"/>
        <s v="[Ledger derived financial attribute value combinations].[Derived financial hierarchy attribute value combination].&amp;[110.81200.00310.52410]" c="110.81200.00310.52410"/>
        <s v="[Ledger derived financial attribute value combinations].[Derived financial hierarchy attribute value combination].&amp;[110.82200.00490.54720]" c="110.82200.00490.54720"/>
        <s v="[Ledger derived financial attribute value combinations].[Derived financial hierarchy attribute value combination].&amp;[115.29000.34325..1152]" c="115.29000.34325..1152"/>
        <s v="[Ledger derived financial attribute value combinations].[Derived financial hierarchy attribute value combination].&amp;[115.81100.36111..]" c="115.81100.36111.."/>
        <s v="[Ledger derived financial attribute value combinations].[Derived financial hierarchy attribute value combination].&amp;[115.88001.00110.55850]" c="115.88001.00110.55850"/>
        <s v="[Ledger derived financial attribute value combinations].[Derived financial hierarchy attribute value combination].&amp;[115.88001.00120.55850]" c="115.88001.00120.55850"/>
        <s v="[Ledger derived financial attribute value combinations].[Derived financial hierarchy attribute value combination].&amp;[115.88001.00220.55850]" c="115.88001.00220.55850"/>
        <s v="[Ledger derived financial attribute value combinations].[Derived financial hierarchy attribute value combination].&amp;[115.88001.00230.55850]" c="115.88001.00230.55850"/>
        <s v="[Ledger derived financial attribute value combinations].[Derived financial hierarchy attribute value combination].&amp;[115.88001.00233.55850]" c="115.88001.00233.55850"/>
        <s v="[Ledger derived financial attribute value combinations].[Derived financial hierarchy attribute value combination].&amp;[115.88001.00235.55850]" c="115.88001.00235.55850"/>
        <s v="[Ledger derived financial attribute value combinations].[Derived financial hierarchy attribute value combination].&amp;[115.88001.00240.55850]" c="115.88001.00240.55850"/>
        <s v="[Ledger derived financial attribute value combinations].[Derived financial hierarchy attribute value combination].&amp;[115.88001.00250.55850]" c="115.88001.00250.55850"/>
        <s v="[Ledger derived financial attribute value combinations].[Derived financial hierarchy attribute value combination].&amp;[115.88001.00310.55850]" c="115.88001.00310.55850"/>
        <s v="[Ledger derived financial attribute value combinations].[Derived financial hierarchy attribute value combination].&amp;[115.88001.00350.55850]" c="115.88001.00350.55850"/>
        <s v="[Ledger derived financial attribute value combinations].[Derived financial hierarchy attribute value combination].&amp;[115.88001.00422.55850]" c="115.88001.00422.55850"/>
        <s v="[Ledger derived financial attribute value combinations].[Derived financial hierarchy attribute value combination].&amp;[115.88001.00490.55850]" c="115.88001.00490.55850"/>
        <s v="[Ledger derived financial attribute value combinations].[Derived financial hierarchy attribute value combination].&amp;[115.88001.00961.55850]" c="115.88001.00961.55850"/>
        <s v="[Ledger derived financial attribute value combinations].[Derived financial hierarchy attribute value combination].&amp;[115.88001.00965.55850]" c="115.88001.00965.55850"/>
        <s v="[Ledger derived financial attribute value combinations].[Derived financial hierarchy attribute value combination].&amp;[115.88002.00110.55850]" c="115.88002.00110.55850"/>
        <s v="[Ledger derived financial attribute value combinations].[Derived financial hierarchy attribute value combination].&amp;[115.88002.00220.55850]" c="115.88002.00220.55850"/>
        <s v="[Ledger derived financial attribute value combinations].[Derived financial hierarchy attribute value combination].&amp;[115.88002.00230.55850]" c="115.88002.00230.55850"/>
        <s v="[Ledger derived financial attribute value combinations].[Derived financial hierarchy attribute value combination].&amp;[115.88002.00233.55850]" c="115.88002.00233.55850"/>
        <s v="[Ledger derived financial attribute value combinations].[Derived financial hierarchy attribute value combination].&amp;[115.88002.00235.55850]" c="115.88002.00235.55850"/>
        <s v="[Ledger derived financial attribute value combinations].[Derived financial hierarchy attribute value combination].&amp;[115.88002.00250.55850]" c="115.88002.00250.55850"/>
        <s v="[Ledger derived financial attribute value combinations].[Derived financial hierarchy attribute value combination].&amp;[115.88002.00961.55850]" c="115.88002.00961.55850"/>
        <s v="[Ledger derived financial attribute value combinations].[Derived financial hierarchy attribute value combination].&amp;[115.88002.00965.55850]" c="115.88002.00965.55850"/>
        <s v="[Ledger derived financial attribute value combinations].[Derived financial hierarchy attribute value combination].&amp;[115.89000.32211..1022]" c="115.89000.32211..1022"/>
        <s v="[Ledger derived financial attribute value combinations].[Derived financial hierarchy attribute value combination].&amp;[115.89000.32211..1151]" c="115.89000.32211..1151"/>
        <s v="[Ledger derived financial attribute value combinations].[Derived financial hierarchy attribute value combination].&amp;[115.89000.32211..1152]" c="115.89000.32211..1152"/>
        <s v="[Ledger derived financial attribute value combinations].[Derived financial hierarchy attribute value combination].&amp;[115.89000.32213..1152]" c="115.89000.32213..1152"/>
        <s v="[Ledger derived financial attribute value combinations].[Derived financial hierarchy attribute value combination].&amp;[115.89000.32214..1152]" c="115.89000.32214..1152"/>
        <s v="[Ledger derived financial attribute value combinations].[Derived financial hierarchy attribute value combination].&amp;[115.89000.32216..1152]" c="115.89000.32216..1152"/>
        <s v="[Ledger derived financial attribute value combinations].[Derived financial hierarchy attribute value combination].&amp;[115.89000.34581..1152]" c="115.89000.34581..1152"/>
        <s v="[Ledger derived financial attribute value combinations].[Derived financial hierarchy attribute value combination].&amp;[117.00000.30500..]" c="117.00000.30500.."/>
        <s v="[Ledger derived financial attribute value combinations].[Derived financial hierarchy attribute value combination].&amp;[117.10100.34171..7751]" c="117.10100.34171..7751"/>
        <s v="[Ledger derived financial attribute value combinations].[Derived financial hierarchy attribute value combination].&amp;[117.10100.36111..]" c="117.10100.36111.."/>
        <s v="[Ledger derived financial attribute value combinations].[Derived financial hierarchy attribute value combination].&amp;[117.11100.00350.55720]" c="117.11100.00350.55720"/>
        <s v="[Ledger derived financial attribute value combinations].[Derived financial hierarchy attribute value combination].&amp;[117.11200.00009.55720]" c="117.11200.00009.55720"/>
        <s v="[Ledger derived financial attribute value combinations].[Derived financial hierarchy attribute value combination].&amp;[117.11200.00130.55720]" c="117.11200.00130.55720"/>
        <s v="[Ledger derived financial attribute value combinations].[Derived financial hierarchy attribute value combination].&amp;[117.11200.00220.55720]" c="117.11200.00220.55720"/>
        <s v="[Ledger derived financial attribute value combinations].[Derived financial hierarchy attribute value combination].&amp;[117.11200.00350.55720]" c="117.11200.00350.55720"/>
        <s v="[Ledger derived financial attribute value combinations].[Derived financial hierarchy attribute value combination].&amp;[117.11200.00355.55720]" c="117.11200.00355.55720"/>
        <s v="[Ledger derived financial attribute value combinations].[Derived financial hierarchy attribute value combination].&amp;[117.11200.00356.55720]" c="117.11200.00356.55720"/>
        <s v="[Ledger derived financial attribute value combinations].[Derived financial hierarchy attribute value combination].&amp;[117.11200.00360.55720]" c="117.11200.00360.55720"/>
        <s v="[Ledger derived financial attribute value combinations].[Derived financial hierarchy attribute value combination].&amp;[117.11200.00410.55720]" c="117.11200.00410.55720"/>
        <s v="[Ledger derived financial attribute value combinations].[Derived financial hierarchy attribute value combination].&amp;[117.11200.00412.55720]" c="117.11200.00412.55720"/>
        <s v="[Ledger derived financial attribute value combinations].[Derived financial hierarchy attribute value combination].&amp;[117.11200.00420.55720]" c="117.11200.00420.55720"/>
        <s v="[Ledger derived financial attribute value combinations].[Derived financial hierarchy attribute value combination].&amp;[117.11200.00480.55720]" c="117.11200.00480.55720"/>
        <s v="[Ledger derived financial attribute value combinations].[Derived financial hierarchy attribute value combination].&amp;[117.11200.00490.55720]" c="117.11200.00490.55720"/>
        <s v="[Ledger derived financial attribute value combinations].[Derived financial hierarchy attribute value combination].&amp;[117.11200.00640.59413]" c="117.11200.00640.59413"/>
        <s v="[Ledger derived financial attribute value combinations].[Derived financial hierarchy attribute value combination].&amp;[117.11200.00640.59457]" c="117.11200.00640.59457"/>
        <s v="[Ledger derived financial attribute value combinations].[Derived financial hierarchy attribute value combination].&amp;[117.11200.00965.55720]" c="117.11200.00965.55720"/>
        <s v="[Ledger derived financial attribute value combinations].[Derived financial hierarchy attribute value combination].&amp;[117.11200.36111..]" c="117.11200.36111.."/>
        <s v="[Ledger derived financial attribute value combinations].[Derived financial hierarchy attribute value combination].&amp;[117.11200.36711..]" c="117.11200.36711.."/>
        <s v="[Ledger derived financial attribute value combinations].[Derived financial hierarchy attribute value combination].&amp;[117.11201.36111..]" c="117.11201.36111.."/>
        <s v="[Ledger derived financial attribute value combinations].[Derived financial hierarchy attribute value combination].&amp;[117.11201.36711..]" c="117.11201.36711.."/>
        <s v="[Ledger derived financial attribute value combinations].[Derived financial hierarchy attribute value combination].&amp;[117.11202.00410.55720]" c="117.11202.00410.55720"/>
        <s v="[Ledger derived financial attribute value combinations].[Derived financial hierarchy attribute value combination].&amp;[117.11202.00412.55720]" c="117.11202.00412.55720"/>
        <s v="[Ledger derived financial attribute value combinations].[Derived financial hierarchy attribute value combination].&amp;[117.19000.36111..]" c="117.19000.36111.."/>
        <s v="[Ledger derived financial attribute value combinations].[Derived financial hierarchy attribute value combination].&amp;[117.51888.00000.50800]" c="117.51888.00000.50800"/>
        <s v="[Ledger derived financial attribute value combinations].[Derived financial hierarchy attribute value combination].&amp;[118.00000.30500..]" c="118.00000.30500.."/>
        <s v="[Ledger derived financial attribute value combinations].[Derived financial hierarchy attribute value combination].&amp;[118.02011.00550.59700]" c="118.02011.00550.59700"/>
        <s v="[Ledger derived financial attribute value combinations].[Derived financial hierarchy attribute value combination].&amp;[118.02019.00550.59700]" c="118.02019.00550.59700"/>
        <s v="[Ledger derived financial attribute value combinations].[Derived financial hierarchy attribute value combination].&amp;[118.02030.39700..]" c="118.02030.39700.."/>
        <s v="[Ledger derived financial attribute value combinations].[Derived financial hierarchy attribute value combination].&amp;[118.02096.39700..]" c="118.02096.39700.."/>
        <s v="[Ledger derived financial attribute value combinations].[Derived financial hierarchy attribute value combination].&amp;[118.02100.00550.59700]" c="118.02100.00550.59700"/>
        <s v="[Ledger derived financial attribute value combinations].[Derived financial hierarchy attribute value combination].&amp;[118.02316.39700..]" c="118.02316.39700.."/>
        <s v="[Ledger derived financial attribute value combinations].[Derived financial hierarchy attribute value combination].&amp;[118.02319.00550.59700]" c="118.02319.00550.59700"/>
        <s v="[Ledger derived financial attribute value combinations].[Derived financial hierarchy attribute value combination].&amp;[118.51888.00000.50800]" c="118.51888.00000.50800"/>
        <s v="[Ledger derived financial attribute value combinations].[Derived financial hierarchy attribute value combination].&amp;[118.80100.36111..]" c="118.80100.36111.."/>
        <s v="[Ledger derived financial attribute value combinations].[Derived financial hierarchy attribute value combination].&amp;[118.80200.00250.55862]" c="118.80200.00250.55862"/>
        <s v="[Ledger derived financial attribute value combinations].[Derived financial hierarchy attribute value combination].&amp;[118.80600.00490.54720]" c="118.80600.00490.54720"/>
        <s v="[Ledger derived financial attribute value combinations].[Derived financial hierarchy attribute value combination].&amp;[118.80600.00911.54720]" c="118.80600.00911.54720"/>
        <s v="[Ledger derived financial attribute value combinations].[Derived financial hierarchy attribute value combination].&amp;[118.82100.00110.54340]" c="118.82100.00110.54340"/>
        <s v="[Ledger derived financial attribute value combinations].[Derived financial hierarchy attribute value combination].&amp;[118.82100.00154.54340]" c="118.82100.00154.54340"/>
        <s v="[Ledger derived financial attribute value combinations].[Derived financial hierarchy attribute value combination].&amp;[118.82100.00220.54340]" c="118.82100.00220.54340"/>
        <s v="[Ledger derived financial attribute value combinations].[Derived financial hierarchy attribute value combination].&amp;[118.82100.00230.54340]" c="118.82100.00230.54340"/>
        <s v="[Ledger derived financial attribute value combinations].[Derived financial hierarchy attribute value combination].&amp;[118.82100.00233.54340]" c="118.82100.00233.54340"/>
        <s v="[Ledger derived financial attribute value combinations].[Derived financial hierarchy attribute value combination].&amp;[118.82100.00235.54340]" c="118.82100.00235.54340"/>
        <s v="[Ledger derived financial attribute value combinations].[Derived financial hierarchy attribute value combination].&amp;[118.82100.00250.54340]" c="118.82100.00250.54340"/>
        <s v="[Ledger derived financial attribute value combinations].[Derived financial hierarchy attribute value combination].&amp;[118.82100.00310.54340]" c="118.82100.00310.54340"/>
        <s v="[Ledger derived financial attribute value combinations].[Derived financial hierarchy attribute value combination].&amp;[118.82100.00350.54340]" c="118.82100.00350.54340"/>
        <s v="[Ledger derived financial attribute value combinations].[Derived financial hierarchy attribute value combination].&amp;[118.82100.00410.54340]" c="118.82100.00410.54340"/>
        <s v="[Ledger derived financial attribute value combinations].[Derived financial hierarchy attribute value combination].&amp;[118.82100.00430.54340]" c="118.82100.00430.54340"/>
        <s v="[Ledger derived financial attribute value combinations].[Derived financial hierarchy attribute value combination].&amp;[118.82100.00480.54340]" c="118.82100.00480.54340"/>
        <s v="[Ledger derived financial attribute value combinations].[Derived financial hierarchy attribute value combination].&amp;[118.82100.00490.54340]" c="118.82100.00490.54340"/>
        <s v="[Ledger derived financial attribute value combinations].[Derived financial hierarchy attribute value combination].&amp;[118.82100.00961.54340]" c="118.82100.00961.54340"/>
        <s v="[Ledger derived financial attribute value combinations].[Derived financial hierarchy attribute value combination].&amp;[118.82100.00965.54340]" c="118.82100.00965.54340"/>
        <s v="[Ledger derived financial attribute value combinations].[Derived financial hierarchy attribute value combination].&amp;[118.82100.33400.03620.]" c="118.82100.33400.03620."/>
        <s v="[Ledger derived financial attribute value combinations].[Derived financial hierarchy attribute value combination].&amp;[118.82100.36990.03620.]" c="118.82100.36990.03620."/>
        <s v="[Ledger derived financial attribute value combinations].[Derived financial hierarchy attribute value combination].&amp;[118.82200.00009.54720]" c="118.82200.00009.54720"/>
        <s v="[Ledger derived financial attribute value combinations].[Derived financial hierarchy attribute value combination].&amp;[118.82200.00110.54720]" c="118.82200.00110.54720"/>
        <s v="[Ledger derived financial attribute value combinations].[Derived financial hierarchy attribute value combination].&amp;[118.82200.00120.54720]" c="118.82200.00120.54720"/>
        <s v="[Ledger derived financial attribute value combinations].[Derived financial hierarchy attribute value combination].&amp;[118.82200.00130.54720]" c="118.82200.00130.54720"/>
        <s v="[Ledger derived financial attribute value combinations].[Derived financial hierarchy attribute value combination].&amp;[118.82200.00154.54720]" c="118.82200.00154.54720"/>
        <s v="[Ledger derived financial attribute value combinations].[Derived financial hierarchy attribute value combination].&amp;[118.82200.00220.54720]" c="118.82200.00220.54720"/>
        <s v="[Ledger derived financial attribute value combinations].[Derived financial hierarchy attribute value combination].&amp;[118.82200.00230.54720]" c="118.82200.00230.54720"/>
        <s v="[Ledger derived financial attribute value combinations].[Derived financial hierarchy attribute value combination].&amp;[118.82200.00231.54720]" c="118.82200.00231.54720"/>
        <s v="[Ledger derived financial attribute value combinations].[Derived financial hierarchy attribute value combination].&amp;[118.82200.00233.54720]" c="118.82200.00233.54720"/>
        <s v="[Ledger derived financial attribute value combinations].[Derived financial hierarchy attribute value combination].&amp;[118.82200.00235.54720]" c="118.82200.00235.54720"/>
        <s v="[Ledger derived financial attribute value combinations].[Derived financial hierarchy attribute value combination].&amp;[118.82200.00250.54720]" c="118.82200.00250.54720"/>
        <s v="[Ledger derived financial attribute value combinations].[Derived financial hierarchy attribute value combination].&amp;[118.82200.00310.54720]" c="118.82200.00310.54720"/>
        <s v="[Ledger derived financial attribute value combinations].[Derived financial hierarchy attribute value combination].&amp;[118.82200.00350.54720]" c="118.82200.00350.54720"/>
        <s v="[Ledger derived financial attribute value combinations].[Derived financial hierarchy attribute value combination].&amp;[118.82200.00360.54720]" c="118.82200.00360.54720"/>
        <s v="[Ledger derived financial attribute value combinations].[Derived financial hierarchy attribute value combination].&amp;[118.82200.00410.54720]" c="118.82200.00410.54720"/>
        <s v="[Ledger derived financial attribute value combinations].[Derived financial hierarchy attribute value combination].&amp;[118.82200.00412.54720]" c="118.82200.00412.54720"/>
        <s v="[Ledger derived financial attribute value combinations].[Derived financial hierarchy attribute value combination].&amp;[118.82200.00420.54720]" c="118.82200.00420.54720"/>
        <s v="[Ledger derived financial attribute value combinations].[Derived financial hierarchy attribute value combination].&amp;[118.82200.00430.54720]" c="118.82200.00430.54720"/>
        <s v="[Ledger derived financial attribute value combinations].[Derived financial hierarchy attribute value combination].&amp;[118.82200.00440.54720]" c="118.82200.00440.54720"/>
        <s v="[Ledger derived financial attribute value combinations].[Derived financial hierarchy attribute value combination].&amp;[118.82200.00450.54720]" c="118.82200.00450.54720"/>
        <s v="[Ledger derived financial attribute value combinations].[Derived financial hierarchy attribute value combination].&amp;[118.82200.00490.54341]" c="118.82200.00490.54341"/>
        <s v="[Ledger derived financial attribute value combinations].[Derived financial hierarchy attribute value combination].&amp;[118.82200.00490.54420]" c="118.82200.00490.54420"/>
        <s v="[Ledger derived financial attribute value combinations].[Derived financial hierarchy attribute value combination].&amp;[118.82200.00490.54720]" c="118.82200.00490.54720"/>
        <s v="[Ledger derived financial attribute value combinations].[Derived financial hierarchy attribute value combination].&amp;[118.82200.00491.54341]" c="118.82200.00491.54341"/>
        <s v="[Ledger derived financial attribute value combinations].[Derived financial hierarchy attribute value combination].&amp;[118.82200.00491.54720]" c="118.82200.00491.54720"/>
        <s v="[Ledger derived financial attribute value combinations].[Derived financial hierarchy attribute value combination].&amp;[118.82200.00961.54720]" c="118.82200.00961.54720"/>
        <s v="[Ledger derived financial attribute value combinations].[Derived financial hierarchy attribute value combination].&amp;[118.82200.00965.54720]" c="118.82200.00965.54720"/>
        <s v="[Ledger derived financial attribute value combinations].[Derived financial hierarchy attribute value combination].&amp;[118.82200.33300.20507.]" c="118.82200.33300.20507."/>
        <s v="[Ledger derived financial attribute value combinations].[Derived financial hierarchy attribute value combination].&amp;[118.82300.00110.54440]" c="118.82300.00110.54440"/>
        <s v="[Ledger derived financial attribute value combinations].[Derived financial hierarchy attribute value combination].&amp;[118.82300.00110.54720]" c="118.82300.00110.54720"/>
        <s v="[Ledger derived financial attribute value combinations].[Derived financial hierarchy attribute value combination].&amp;[118.82300.00120.54720]" c="118.82300.00120.54720"/>
        <s v="[Ledger derived financial attribute value combinations].[Derived financial hierarchy attribute value combination].&amp;[118.82300.00220.54440]" c="118.82300.00220.54440"/>
        <s v="[Ledger derived financial attribute value combinations].[Derived financial hierarchy attribute value combination].&amp;[118.82300.00220.54720]" c="118.82300.00220.54720"/>
        <s v="[Ledger derived financial attribute value combinations].[Derived financial hierarchy attribute value combination].&amp;[118.82300.00230.54440]" c="118.82300.00230.54440"/>
        <s v="[Ledger derived financial attribute value combinations].[Derived financial hierarchy attribute value combination].&amp;[118.82300.00230.54720]" c="118.82300.00230.54720"/>
        <s v="[Ledger derived financial attribute value combinations].[Derived financial hierarchy attribute value combination].&amp;[118.82300.00235.54440]" c="118.82300.00235.54440"/>
        <s v="[Ledger derived financial attribute value combinations].[Derived financial hierarchy attribute value combination].&amp;[118.82300.00235.54720]" c="118.82300.00235.54720"/>
        <s v="[Ledger derived financial attribute value combinations].[Derived financial hierarchy attribute value combination].&amp;[118.82300.00250.54440]" c="118.82300.00250.54440"/>
        <s v="[Ledger derived financial attribute value combinations].[Derived financial hierarchy attribute value combination].&amp;[118.82300.00250.54720]" c="118.82300.00250.54720"/>
        <s v="[Ledger derived financial attribute value combinations].[Derived financial hierarchy attribute value combination].&amp;[118.82300.00410.54440]" c="118.82300.00410.54440"/>
        <s v="[Ledger derived financial attribute value combinations].[Derived financial hierarchy attribute value combination].&amp;[118.82300.00410.54720]" c="118.82300.00410.54720"/>
        <s v="[Ledger derived financial attribute value combinations].[Derived financial hierarchy attribute value combination].&amp;[118.82300.00412.54440]" c="118.82300.00412.54440"/>
        <s v="[Ledger derived financial attribute value combinations].[Derived financial hierarchy attribute value combination].&amp;[118.82300.00490.54440]" c="118.82300.00490.54440"/>
        <s v="[Ledger derived financial attribute value combinations].[Derived financial hierarchy attribute value combination].&amp;[118.82300.00490.54720]" c="118.82300.00490.54720"/>
        <s v="[Ledger derived financial attribute value combinations].[Derived financial hierarchy attribute value combination].&amp;[118.82300.00961.54440]" c="118.82300.00961.54440"/>
        <s v="[Ledger derived financial attribute value combinations].[Derived financial hierarchy attribute value combination].&amp;[118.82300.00961.54720]" c="118.82300.00961.54720"/>
        <s v="[Ledger derived financial attribute value combinations].[Derived financial hierarchy attribute value combination].&amp;[118.82300.00965.54440]" c="118.82300.00965.54440"/>
        <s v="[Ledger derived financial attribute value combinations].[Derived financial hierarchy attribute value combination].&amp;[118.82300.00965.54720]" c="118.82300.00965.54720"/>
        <s v="[Ledger derived financial attribute value combinations].[Derived financial hierarchy attribute value combination].&amp;[118.82400.00110.54340]" c="118.82400.00110.54340"/>
        <s v="[Ledger derived financial attribute value combinations].[Derived financial hierarchy attribute value combination].&amp;[118.82400.00110.54440]" c="118.82400.00110.54440"/>
        <s v="[Ledger derived financial attribute value combinations].[Derived financial hierarchy attribute value combination].&amp;[118.82400.00130.54340]" c="118.82400.00130.54340"/>
        <s v="[Ledger derived financial attribute value combinations].[Derived financial hierarchy attribute value combination].&amp;[118.82400.00130.54440]" c="118.82400.00130.54440"/>
        <s v="[Ledger derived financial attribute value combinations].[Derived financial hierarchy attribute value combination].&amp;[118.82400.00220.54340]" c="118.82400.00220.54340"/>
        <s v="[Ledger derived financial attribute value combinations].[Derived financial hierarchy attribute value combination].&amp;[118.82400.00220.54440]" c="118.82400.00220.54440"/>
        <s v="[Ledger derived financial attribute value combinations].[Derived financial hierarchy attribute value combination].&amp;[118.82400.00230.54440]" c="118.82400.00230.54440"/>
        <s v="[Ledger derived financial attribute value combinations].[Derived financial hierarchy attribute value combination].&amp;[118.82400.00233.54340]" c="118.82400.00233.54340"/>
        <s v="[Ledger derived financial attribute value combinations].[Derived financial hierarchy attribute value combination].&amp;[118.82400.00233.54440]" c="118.82400.00233.54440"/>
        <s v="[Ledger derived financial attribute value combinations].[Derived financial hierarchy attribute value combination].&amp;[118.82400.00235.54340]" c="118.82400.00235.54340"/>
        <s v="[Ledger derived financial attribute value combinations].[Derived financial hierarchy attribute value combination].&amp;[118.82400.00235.54440]" c="118.82400.00235.54440"/>
        <s v="[Ledger derived financial attribute value combinations].[Derived financial hierarchy attribute value combination].&amp;[118.82400.00250.54340]" c="118.82400.00250.54340"/>
        <s v="[Ledger derived financial attribute value combinations].[Derived financial hierarchy attribute value combination].&amp;[118.82400.00250.54440]" c="118.82400.00250.54440"/>
        <s v="[Ledger derived financial attribute value combinations].[Derived financial hierarchy attribute value combination].&amp;[118.82400.00310.54340]" c="118.82400.00310.54340"/>
        <s v="[Ledger derived financial attribute value combinations].[Derived financial hierarchy attribute value combination].&amp;[118.82400.00310.54341]" c="118.82400.00310.54341"/>
        <s v="[Ledger derived financial attribute value combinations].[Derived financial hierarchy attribute value combination].&amp;[118.82400.00310.54420]" c="118.82400.00310.54420"/>
        <s v="[Ledger derived financial attribute value combinations].[Derived financial hierarchy attribute value combination].&amp;[118.82400.00310.54440]" c="118.82400.00310.54440"/>
        <s v="[Ledger derived financial attribute value combinations].[Derived financial hierarchy attribute value combination].&amp;[118.82400.00340.54440]" c="118.82400.00340.54440"/>
        <s v="[Ledger derived financial attribute value combinations].[Derived financial hierarchy attribute value combination].&amp;[118.82400.00410.54440]" c="118.82400.00410.54440"/>
        <s v="[Ledger derived financial attribute value combinations].[Derived financial hierarchy attribute value combination].&amp;[118.82400.00412.54440]" c="118.82400.00412.54440"/>
        <s v="[Ledger derived financial attribute value combinations].[Derived financial hierarchy attribute value combination].&amp;[118.82400.00430.54440]" c="118.82400.00430.54440"/>
        <s v="[Ledger derived financial attribute value combinations].[Derived financial hierarchy attribute value combination].&amp;[118.82400.00490.54440]" c="118.82400.00490.54440"/>
        <s v="[Ledger derived financial attribute value combinations].[Derived financial hierarchy attribute value combination].&amp;[118.82400.00491.54440]" c="118.82400.00491.54440"/>
        <s v="[Ledger derived financial attribute value combinations].[Derived financial hierarchy attribute value combination].&amp;[118.82400.00961.54340]" c="118.82400.00961.54340"/>
        <s v="[Ledger derived financial attribute value combinations].[Derived financial hierarchy attribute value combination].&amp;[118.82400.00961.54440]" c="118.82400.00961.54440"/>
        <s v="[Ledger derived financial attribute value combinations].[Derived financial hierarchy attribute value combination].&amp;[118.82400.00965.54340]" c="118.82400.00965.54340"/>
        <s v="[Ledger derived financial attribute value combinations].[Derived financial hierarchy attribute value combination].&amp;[118.82400.00965.54440]" c="118.82400.00965.54440"/>
        <s v="[Ledger derived financial attribute value combinations].[Derived financial hierarchy attribute value combination].&amp;[118.82400.33920.81128.]" c="118.82400.33920.81128."/>
        <s v="[Ledger derived financial attribute value combinations].[Derived financial hierarchy attribute value combination].&amp;[118.89000.36111..]" c="118.89000.36111.."/>
        <s v="[Ledger derived financial attribute value combinations].[Derived financial hierarchy attribute value combination].&amp;[122.00000.00000.50800]" c="122.00000.00000.50800"/>
        <s v="[Ledger derived financial attribute value combinations].[Derived financial hierarchy attribute value combination].&amp;[122.00000.30500..]" c="122.00000.30500.."/>
        <s v="[Ledger derived financial attribute value combinations].[Derived financial hierarchy attribute value combination].&amp;[122.06000.00370.52681]" c="122.06000.00370.52681"/>
        <s v="[Ledger derived financial attribute value combinations].[Derived financial hierarchy attribute value combination].&amp;[122.49000.36111..]" c="122.49000.36111.."/>
        <s v="[Ledger derived financial attribute value combinations].[Derived financial hierarchy attribute value combination].&amp;[122.51888.00000.50800]" c="122.51888.00000.50800"/>
        <s v="[Ledger derived financial attribute value combinations].[Derived financial hierarchy attribute value combination].&amp;[122.61100.00009.52681]" c="122.61100.00009.52681"/>
        <s v="[Ledger derived financial attribute value combinations].[Derived financial hierarchy attribute value combination].&amp;[122.61100.00009.59426]" c="122.61100.00009.59426"/>
        <s v="[Ledger derived financial attribute value combinations].[Derived financial hierarchy attribute value combination].&amp;[122.61100.00110.52681]" c="122.61100.00110.52681"/>
        <s v="[Ledger derived financial attribute value combinations].[Derived financial hierarchy attribute value combination].&amp;[122.61100.00117.52681]" c="122.61100.00117.52681"/>
        <s v="[Ledger derived financial attribute value combinations].[Derived financial hierarchy attribute value combination].&amp;[122.61100.00120.52681]" c="122.61100.00120.52681"/>
        <s v="[Ledger derived financial attribute value combinations].[Derived financial hierarchy attribute value combination].&amp;[122.61100.00154.52681]" c="122.61100.00154.52681"/>
        <s v="[Ledger derived financial attribute value combinations].[Derived financial hierarchy attribute value combination].&amp;[122.61100.00220.52681]" c="122.61100.00220.52681"/>
        <s v="[Ledger derived financial attribute value combinations].[Derived financial hierarchy attribute value combination].&amp;[122.61100.00230.52681]" c="122.61100.00230.52681"/>
        <s v="[Ledger derived financial attribute value combinations].[Derived financial hierarchy attribute value combination].&amp;[122.61100.00231.52681]" c="122.61100.00231.52681"/>
        <s v="[Ledger derived financial attribute value combinations].[Derived financial hierarchy attribute value combination].&amp;[122.61100.00235.52681]" c="122.61100.00235.52681"/>
        <s v="[Ledger derived financial attribute value combinations].[Derived financial hierarchy attribute value combination].&amp;[122.61100.00240.52681]" c="122.61100.00240.52681"/>
        <s v="[Ledger derived financial attribute value combinations].[Derived financial hierarchy attribute value combination].&amp;[122.61100.00250.52681]" c="122.61100.00250.52681"/>
        <s v="[Ledger derived financial attribute value combinations].[Derived financial hierarchy attribute value combination].&amp;[122.61100.00270.52681]" c="122.61100.00270.52681"/>
        <s v="[Ledger derived financial attribute value combinations].[Derived financial hierarchy attribute value combination].&amp;[122.61100.00271.52681]" c="122.61100.00271.52681"/>
        <s v="[Ledger derived financial attribute value combinations].[Derived financial hierarchy attribute value combination].&amp;[122.61100.00310.52681]" c="122.61100.00310.52681"/>
        <s v="[Ledger derived financial attribute value combinations].[Derived financial hierarchy attribute value combination].&amp;[122.61100.00320.52681]" c="122.61100.00320.52681"/>
        <s v="[Ledger derived financial attribute value combinations].[Derived financial hierarchy attribute value combination].&amp;[122.61100.00340.52681]" c="122.61100.00340.52681"/>
        <s v="[Ledger derived financial attribute value combinations].[Derived financial hierarchy attribute value combination].&amp;[122.61100.00350.52681]" c="122.61100.00350.52681"/>
        <s v="[Ledger derived financial attribute value combinations].[Derived financial hierarchy attribute value combination].&amp;[122.61100.00353.52681]" c="122.61100.00353.52681"/>
        <s v="[Ledger derived financial attribute value combinations].[Derived financial hierarchy attribute value combination].&amp;[122.61100.00357.52681]" c="122.61100.00357.52681"/>
        <s v="[Ledger derived financial attribute value combinations].[Derived financial hierarchy attribute value combination].&amp;[122.61100.00360.52621]" c="122.61100.00360.52621"/>
        <s v="[Ledger derived financial attribute value combinations].[Derived financial hierarchy attribute value combination].&amp;[122.61100.00360.52681]" c="122.61100.00360.52681"/>
        <s v="[Ledger derived financial attribute value combinations].[Derived financial hierarchy attribute value combination].&amp;[122.61100.00361.52681]" c="122.61100.00361.52681"/>
        <s v="[Ledger derived financial attribute value combinations].[Derived financial hierarchy attribute value combination].&amp;[122.61100.00362.52681]" c="122.61100.00362.52681"/>
        <s v="[Ledger derived financial attribute value combinations].[Derived financial hierarchy attribute value combination].&amp;[122.61100.00370.52621]" c="122.61100.00370.52621"/>
        <s v="[Ledger derived financial attribute value combinations].[Derived financial hierarchy attribute value combination].&amp;[122.61100.00370.52681]" c="122.61100.00370.52681"/>
        <s v="[Ledger derived financial attribute value combinations].[Derived financial hierarchy attribute value combination].&amp;[122.61100.00401.52681]" c="122.61100.00401.52681"/>
        <s v="[Ledger derived financial attribute value combinations].[Derived financial hierarchy attribute value combination].&amp;[122.61100.00410.52681]" c="122.61100.00410.52681"/>
        <s v="[Ledger derived financial attribute value combinations].[Derived financial hierarchy attribute value combination].&amp;[122.61100.00412.52681]" c="122.61100.00412.52681"/>
        <s v="[Ledger derived financial attribute value combinations].[Derived financial hierarchy attribute value combination].&amp;[122.61100.00416.52681]" c="122.61100.00416.52681"/>
        <s v="[Ledger derived financial attribute value combinations].[Derived financial hierarchy attribute value combination].&amp;[122.61100.00420.52681]" c="122.61100.00420.52681"/>
        <s v="[Ledger derived financial attribute value combinations].[Derived financial hierarchy attribute value combination].&amp;[122.61100.00421.52681]" c="122.61100.00421.52681"/>
        <s v="[Ledger derived financial attribute value combinations].[Derived financial hierarchy attribute value combination].&amp;[122.61100.00422.52681]" c="122.61100.00422.52681"/>
        <s v="[Ledger derived financial attribute value combinations].[Derived financial hierarchy attribute value combination].&amp;[122.61100.00430.52610]" c="122.61100.00430.52610"/>
        <s v="[Ledger derived financial attribute value combinations].[Derived financial hierarchy attribute value combination].&amp;[122.61100.00430.52681]" c="122.61100.00430.52681"/>
        <s v="[Ledger derived financial attribute value combinations].[Derived financial hierarchy attribute value combination].&amp;[122.61100.00442.52681]" c="122.61100.00442.52681"/>
        <s v="[Ledger derived financial attribute value combinations].[Derived financial hierarchy attribute value combination].&amp;[122.61100.00450.52681]" c="122.61100.00450.52681"/>
        <s v="[Ledger derived financial attribute value combinations].[Derived financial hierarchy attribute value combination].&amp;[122.61100.00480.52610]" c="122.61100.00480.52610"/>
        <s v="[Ledger derived financial attribute value combinations].[Derived financial hierarchy attribute value combination].&amp;[122.61100.00480.52681]" c="122.61100.00480.52681"/>
        <s v="[Ledger derived financial attribute value combinations].[Derived financial hierarchy attribute value combination].&amp;[122.61100.00490.52681]" c="122.61100.00490.52681"/>
        <s v="[Ledger derived financial attribute value combinations].[Derived financial hierarchy attribute value combination].&amp;[122.61100.00491.52681]" c="122.61100.00491.52681"/>
        <s v="[Ledger derived financial attribute value combinations].[Derived financial hierarchy attribute value combination].&amp;[122.61100.00510.52681]" c="122.61100.00510.52681"/>
        <s v="[Ledger derived financial attribute value combinations].[Derived financial hierarchy attribute value combination].&amp;[122.61100.00640.59422]" c="122.61100.00640.59422"/>
        <s v="[Ledger derived financial attribute value combinations].[Derived financial hierarchy attribute value combination].&amp;[122.61100.00640.59425]" c="122.61100.00640.59425"/>
        <s v="[Ledger derived financial attribute value combinations].[Derived financial hierarchy attribute value combination].&amp;[122.61100.00640.59426]" c="122.61100.00640.59426"/>
        <s v="[Ledger derived financial attribute value combinations].[Derived financial hierarchy attribute value combination].&amp;[122.61100.00910.52681]" c="122.61100.00910.52681"/>
        <s v="[Ledger derived financial attribute value combinations].[Derived financial hierarchy attribute value combination].&amp;[122.61100.00911.52681]" c="122.61100.00911.52681"/>
        <s v="[Ledger derived financial attribute value combinations].[Derived financial hierarchy attribute value combination].&amp;[122.61100.00960.52681]" c="122.61100.00960.52681"/>
        <s v="[Ledger derived financial attribute value combinations].[Derived financial hierarchy attribute value combination].&amp;[122.61100.00961.52681]" c="122.61100.00961.52681"/>
        <s v="[Ledger derived financial attribute value combinations].[Derived financial hierarchy attribute value combination].&amp;[122.61100.00965.52681]" c="122.61100.00965.52681"/>
        <s v="[Ledger derived financial attribute value combinations].[Derived financial hierarchy attribute value combination].&amp;[122.61102.00320.52610]" c="122.61102.00320.52610"/>
        <s v="[Ledger derived financial attribute value combinations].[Derived financial hierarchy attribute value combination].&amp;[122.61102.00350.52681]" c="122.61102.00350.52681"/>
        <s v="[Ledger derived financial attribute value combinations].[Derived financial hierarchy attribute value combination].&amp;[122.61103.00009.59426]" c="122.61103.00009.59426"/>
        <s v="[Ledger derived financial attribute value combinations].[Derived financial hierarchy attribute value combination].&amp;[122.61103.00110.52621]" c="122.61103.00110.52621"/>
        <s v="[Ledger derived financial attribute value combinations].[Derived financial hierarchy attribute value combination].&amp;[122.61103.00110.59426]" c="122.61103.00110.59426"/>
        <s v="[Ledger derived financial attribute value combinations].[Derived financial hierarchy attribute value combination].&amp;[122.61103.00120.59426]" c="122.61103.00120.59426"/>
        <s v="[Ledger derived financial attribute value combinations].[Derived financial hierarchy attribute value combination].&amp;[122.61103.00220.52621]" c="122.61103.00220.52621"/>
        <s v="[Ledger derived financial attribute value combinations].[Derived financial hierarchy attribute value combination].&amp;[122.61103.00220.59426]" c="122.61103.00220.59426"/>
        <s v="[Ledger derived financial attribute value combinations].[Derived financial hierarchy attribute value combination].&amp;[122.61103.00230.52621]" c="122.61103.00230.52621"/>
        <s v="[Ledger derived financial attribute value combinations].[Derived financial hierarchy attribute value combination].&amp;[122.61103.00230.59426]" c="122.61103.00230.59426"/>
        <s v="[Ledger derived financial attribute value combinations].[Derived financial hierarchy attribute value combination].&amp;[122.61103.00231.59426]" c="122.61103.00231.59426"/>
        <s v="[Ledger derived financial attribute value combinations].[Derived financial hierarchy attribute value combination].&amp;[122.61103.00235.52621]" c="122.61103.00235.52621"/>
        <s v="[Ledger derived financial attribute value combinations].[Derived financial hierarchy attribute value combination].&amp;[122.61103.00235.59426]" c="122.61103.00235.59426"/>
        <s v="[Ledger derived financial attribute value combinations].[Derived financial hierarchy attribute value combination].&amp;[122.61103.00250.52621]" c="122.61103.00250.52621"/>
        <s v="[Ledger derived financial attribute value combinations].[Derived financial hierarchy attribute value combination].&amp;[122.61103.00250.59426]" c="122.61103.00250.59426"/>
        <s v="[Ledger derived financial attribute value combinations].[Derived financial hierarchy attribute value combination].&amp;[122.61103.00350.52621]" c="122.61103.00350.52621"/>
        <s v="[Ledger derived financial attribute value combinations].[Derived financial hierarchy attribute value combination].&amp;[122.61103.00350.52681]" c="122.61103.00350.52681"/>
        <s v="[Ledger derived financial attribute value combinations].[Derived financial hierarchy attribute value combination].&amp;[122.61103.00350.59426]" c="122.61103.00350.59426"/>
        <s v="[Ledger derived financial attribute value combinations].[Derived financial hierarchy attribute value combination].&amp;[122.61103.00360.52681]" c="122.61103.00360.52681"/>
        <s v="[Ledger derived financial attribute value combinations].[Derived financial hierarchy attribute value combination].&amp;[122.61103.00360.59426]" c="122.61103.00360.59426"/>
        <s v="[Ledger derived financial attribute value combinations].[Derived financial hierarchy attribute value combination].&amp;[122.61103.00370.52681]" c="122.61103.00370.52681"/>
        <s v="[Ledger derived financial attribute value combinations].[Derived financial hierarchy attribute value combination].&amp;[122.61103.00410.52621]" c="122.61103.00410.52621"/>
        <s v="[Ledger derived financial attribute value combinations].[Derived financial hierarchy attribute value combination].&amp;[122.61103.00410.59426]" c="122.61103.00410.59426"/>
        <s v="[Ledger derived financial attribute value combinations].[Derived financial hierarchy attribute value combination].&amp;[122.61103.00460.59426]" c="122.61103.00460.59426"/>
        <s v="[Ledger derived financial attribute value combinations].[Derived financial hierarchy attribute value combination].&amp;[122.61103.00480.52621]" c="122.61103.00480.52621"/>
        <s v="[Ledger derived financial attribute value combinations].[Derived financial hierarchy attribute value combination].&amp;[122.61103.00480.59426]" c="122.61103.00480.59426"/>
        <s v="[Ledger derived financial attribute value combinations].[Derived financial hierarchy attribute value combination].&amp;[122.61103.00490.52621]" c="122.61103.00490.52621"/>
        <s v="[Ledger derived financial attribute value combinations].[Derived financial hierarchy attribute value combination].&amp;[122.61103.00490.59426]" c="122.61103.00490.59426"/>
        <s v="[Ledger derived financial attribute value combinations].[Derived financial hierarchy attribute value combination].&amp;[122.61103.00640.59425]" c="122.61103.00640.59425"/>
        <s v="[Ledger derived financial attribute value combinations].[Derived financial hierarchy attribute value combination].&amp;[122.61103.00640.59426]" c="122.61103.00640.59426"/>
        <s v="[Ledger derived financial attribute value combinations].[Derived financial hierarchy attribute value combination].&amp;[122.61103.00961.52621]" c="122.61103.00961.52621"/>
        <s v="[Ledger derived financial attribute value combinations].[Derived financial hierarchy attribute value combination].&amp;[122.61103.00961.59426]" c="122.61103.00961.59426"/>
        <s v="[Ledger derived financial attribute value combinations].[Derived financial hierarchy attribute value combination].&amp;[122.61103.00965.52621]" c="122.61103.00965.52621"/>
        <s v="[Ledger derived financial attribute value combinations].[Derived financial hierarchy attribute value combination].&amp;[122.61103.00965.59426]" c="122.61103.00965.59426"/>
        <s v="[Ledger derived financial attribute value combinations].[Derived financial hierarchy attribute value combination].&amp;[122.61103.33707.00016.]" c="122.61103.33707.00016."/>
        <s v="[Ledger derived financial attribute value combinations].[Derived financial hierarchy attribute value combination].&amp;[122.61104.00110.52681]" c="122.61104.00110.52681"/>
        <s v="[Ledger derived financial attribute value combinations].[Derived financial hierarchy attribute value combination].&amp;[122.61104.00120.52681]" c="122.61104.00120.52681"/>
        <s v="[Ledger derived financial attribute value combinations].[Derived financial hierarchy attribute value combination].&amp;[122.61104.00220.52681]" c="122.61104.00220.52681"/>
        <s v="[Ledger derived financial attribute value combinations].[Derived financial hierarchy attribute value combination].&amp;[122.61104.00231.52681]" c="122.61104.00231.52681"/>
        <s v="[Ledger derived financial attribute value combinations].[Derived financial hierarchy attribute value combination].&amp;[122.61104.00235.52681]" c="122.61104.00235.52681"/>
        <s v="[Ledger derived financial attribute value combinations].[Derived financial hierarchy attribute value combination].&amp;[122.61104.00250.52681]" c="122.61104.00250.52681"/>
        <s v="[Ledger derived financial attribute value combinations].[Derived financial hierarchy attribute value combination].&amp;[122.61104.00961.52681]" c="122.61104.00961.52681"/>
        <s v="[Ledger derived financial attribute value combinations].[Derived financial hierarchy attribute value combination].&amp;[122.61104.00965.52681]" c="122.61104.00965.52681"/>
        <s v="[Ledger derived financial attribute value combinations].[Derived financial hierarchy attribute value combination].&amp;[122.69000.33300.97025.]" c="122.69000.33300.97025."/>
        <s v="[Ledger derived financial attribute value combinations].[Derived financial hierarchy attribute value combination].&amp;[122.69000.33300.97036.]" c="122.69000.33300.97036."/>
        <s v="[Ledger derived financial attribute value combinations].[Derived financial hierarchy attribute value combination].&amp;[122.69000.33300.97510.]" c="122.69000.33300.97510."/>
        <s v="[Ledger derived financial attribute value combinations].[Derived financial hierarchy attribute value combination].&amp;[122.69000.33400.01800.]" c="122.69000.33400.01800."/>
        <s v="[Ledger derived financial attribute value combinations].[Derived financial hierarchy attribute value combination].&amp;[122.69000.33400.04900.]" c="122.69000.33400.04900."/>
        <s v="[Ledger derived financial attribute value combinations].[Derived financial hierarchy attribute value combination].&amp;[122.69000.33825..7531]" c="122.69000.33825..7531"/>
        <s v="[Ledger derived financial attribute value combinations].[Derived financial hierarchy attribute value combination].&amp;[122.69000.33825..7532]" c="122.69000.33825..7532"/>
        <s v="[Ledger derived financial attribute value combinations].[Derived financial hierarchy attribute value combination].&amp;[122.69000.36710..]" c="122.69000.36710.."/>
        <s v="[Ledger derived financial attribute value combinations].[Derived financial hierarchy attribute value combination].&amp;[122.69000.39510..]" c="122.69000.39510.."/>
        <s v="[Ledger derived financial attribute value combinations].[Derived financial hierarchy attribute value combination].&amp;[122.79000.33400.04900.]" c="122.79000.33400.04900."/>
        <s v="[Ledger derived financial attribute value combinations].[Derived financial hierarchy attribute value combination].&amp;[124.00000.30500..]" c="124.00000.30500.."/>
        <s v="[Ledger derived financial attribute value combinations].[Derived financial hierarchy attribute value combination].&amp;[124.49000.36111..]" c="124.49000.36111.."/>
        <s v="[Ledger derived financial attribute value combinations].[Derived financial hierarchy attribute value combination].&amp;[124.51888.00000.50800]" c="124.51888.00000.50800"/>
        <s v="[Ledger derived financial attribute value combinations].[Derived financial hierarchy attribute value combination].&amp;[124.60100.00009.52621]" c="124.60100.00009.52621"/>
        <s v="[Ledger derived financial attribute value combinations].[Derived financial hierarchy attribute value combination].&amp;[124.60100.00350.52621]" c="124.60100.00350.52621"/>
        <s v="[Ledger derived financial attribute value combinations].[Derived financial hierarchy attribute value combination].&amp;[124.60100.00353.52621]" c="124.60100.00353.52621"/>
        <s v="[Ledger derived financial attribute value combinations].[Derived financial hierarchy attribute value combination].&amp;[124.60100.00360.52621]" c="124.60100.00360.52621"/>
        <s v="[Ledger derived financial attribute value combinations].[Derived financial hierarchy attribute value combination].&amp;[124.60100.00401.52621]" c="124.60100.00401.52621"/>
        <s v="[Ledger derived financial attribute value combinations].[Derived financial hierarchy attribute value combination].&amp;[124.60100.00640.59426]" c="124.60100.00640.59426"/>
        <s v="[Ledger derived financial attribute value combinations].[Derived financial hierarchy attribute value combination].&amp;[124.60100.36251..]" c="124.60100.36251.."/>
        <s v="[Ledger derived financial attribute value combinations].[Derived financial hierarchy attribute value combination].&amp;[124.60100.36710..]" c="124.60100.36710.."/>
        <s v="[Ledger derived financial attribute value combinations].[Derived financial hierarchy attribute value combination].&amp;[124.69000.36111..]" c="124.69000.36111.."/>
        <s v="[Ledger derived financial attribute value combinations].[Derived financial hierarchy attribute value combination].&amp;[124.69000.36910..]" c="124.69000.36910.."/>
        <s v="[Ledger derived financial attribute value combinations].[Derived financial hierarchy attribute value combination].&amp;[125.00000.00000.50800]" c="125.00000.00000.50800"/>
        <s v="[Ledger derived financial attribute value combinations].[Derived financial hierarchy attribute value combination].&amp;[125.00000.30500..]" c="125.00000.30500.."/>
        <s v="[Ledger derived financial attribute value combinations].[Derived financial hierarchy attribute value combination].&amp;[125.02099.00550.59700]" c="125.02099.00550.59700"/>
        <s v="[Ledger derived financial attribute value combinations].[Derived financial hierarchy attribute value combination].&amp;[125.02315.00550.59700]" c="125.02315.00550.59700"/>
        <s v="[Ledger derived financial attribute value combinations].[Derived financial hierarchy attribute value combination].&amp;[125.02316.00550.59700]" c="125.02316.00550.59700"/>
        <s v="[Ledger derived financial attribute value combinations].[Derived financial hierarchy attribute value combination].&amp;[125.02319.00550.59700]" c="125.02319.00550.59700"/>
        <s v="[Ledger derived financial attribute value combinations].[Derived financial hierarchy attribute value combination].&amp;[125.09000.31730..7161]" c="125.09000.31730..7161"/>
        <s v="[Ledger derived financial attribute value combinations].[Derived financial hierarchy attribute value combination].&amp;[125.09000.31734..]" c="125.09000.31734.."/>
        <s v="[Ledger derived financial attribute value combinations].[Derived financial hierarchy attribute value combination].&amp;[125.09000.31735..]" c="125.09000.31735.."/>
        <s v="[Ledger derived financial attribute value combinations].[Derived financial hierarchy attribute value combination].&amp;[125.49000.36111..]" c="125.49000.36111.."/>
        <s v="[Ledger derived financial attribute value combinations].[Derived financial hierarchy attribute value combination].&amp;[125.51888.00000.50800]" c="125.51888.00000.50800"/>
        <s v="[Ledger derived financial attribute value combinations].[Derived financial hierarchy attribute value combination].&amp;[126.00000.30500..]" c="126.00000.30500.."/>
        <s v="[Ledger derived financial attribute value combinations].[Derived financial hierarchy attribute value combination].&amp;[126.49000.36111..]" c="126.49000.36111.."/>
        <s v="[Ledger derived financial attribute value combinations].[Derived financial hierarchy attribute value combination].&amp;[126.51888.00000.50800]" c="126.51888.00000.50800"/>
        <s v="[Ledger derived financial attribute value combinations].[Derived financial hierarchy attribute value combination].&amp;[126.72110.35750..]" c="126.72110.35750.."/>
        <s v="[Ledger derived financial attribute value combinations].[Derived financial hierarchy attribute value combination].&amp;[126.73105.00009.52121]" c="126.73105.00009.52121"/>
        <s v="[Ledger derived financial attribute value combinations].[Derived financial hierarchy attribute value combination].&amp;[126.73105.00350.52121]" c="126.73105.00350.52121"/>
        <s v="[Ledger derived financial attribute value combinations].[Derived financial hierarchy attribute value combination].&amp;[126.73105.00490.52121]" c="126.73105.00490.52121"/>
        <s v="[Ledger derived financial attribute value combinations].[Derived financial hierarchy attribute value combination].&amp;[126.79000.36111..]" c="126.79000.36111.."/>
        <s v="[Ledger derived financial attribute value combinations].[Derived financial hierarchy attribute value combination].&amp;[131.00000.00000.50800]" c="131.00000.00000.50800"/>
        <s v="[Ledger derived financial attribute value combinations].[Derived financial hierarchy attribute value combination].&amp;[131.00000.30500..]" c="131.00000.30500.."/>
        <s v="[Ledger derived financial attribute value combinations].[Derived financial hierarchy attribute value combination].&amp;[131.02011.00550.59700]" c="131.02011.00550.59700"/>
        <s v="[Ledger derived financial attribute value combinations].[Derived financial hierarchy attribute value combination].&amp;[131.02013.00550.59700]" c="131.02013.00550.59700"/>
        <s v="[Ledger derived financial attribute value combinations].[Derived financial hierarchy attribute value combination].&amp;[131.02030.00550.59700]" c="131.02030.00550.59700"/>
        <s v="[Ledger derived financial attribute value combinations].[Derived financial hierarchy attribute value combination].&amp;[131.02100.00550.59700]" c="131.02100.00550.59700"/>
        <s v="[Ledger derived financial attribute value combinations].[Derived financial hierarchy attribute value combination].&amp;[131.51888.00000.50800]" c="131.51888.00000.50800"/>
        <s v="[Ledger derived financial attribute value combinations].[Derived financial hierarchy attribute value combination].&amp;[131.80400.00110.55731]" c="131.80400.00110.55731"/>
        <s v="[Ledger derived financial attribute value combinations].[Derived financial hierarchy attribute value combination].&amp;[131.80400.00220.55731]" c="131.80400.00220.55731"/>
        <s v="[Ledger derived financial attribute value combinations].[Derived financial hierarchy attribute value combination].&amp;[131.80400.00230.55731]" c="131.80400.00230.55731"/>
        <s v="[Ledger derived financial attribute value combinations].[Derived financial hierarchy attribute value combination].&amp;[131.80400.00233.55731]" c="131.80400.00233.55731"/>
        <s v="[Ledger derived financial attribute value combinations].[Derived financial hierarchy attribute value combination].&amp;[131.80400.00235.55731]" c="131.80400.00235.55731"/>
        <s v="[Ledger derived financial attribute value combinations].[Derived financial hierarchy attribute value combination].&amp;[131.80400.00250.55731]" c="131.80400.00250.55731"/>
        <s v="[Ledger derived financial attribute value combinations].[Derived financial hierarchy attribute value combination].&amp;[131.80400.00410.55731]" c="131.80400.00410.55731"/>
        <s v="[Ledger derived financial attribute value combinations].[Derived financial hierarchy attribute value combination].&amp;[131.80400.00412.55731]" c="131.80400.00412.55731"/>
        <s v="[Ledger derived financial attribute value combinations].[Derived financial hierarchy attribute value combination].&amp;[131.80400.00430.55731]" c="131.80400.00430.55731"/>
        <s v="[Ledger derived financial attribute value combinations].[Derived financial hierarchy attribute value combination].&amp;[131.80400.00490.55731]" c="131.80400.00490.55731"/>
        <s v="[Ledger derived financial attribute value combinations].[Derived financial hierarchy attribute value combination].&amp;[131.80400.00961.55731]" c="131.80400.00961.55731"/>
        <s v="[Ledger derived financial attribute value combinations].[Derived financial hierarchy attribute value combination].&amp;[131.80400.00965.55731]" c="131.80400.00965.55731"/>
        <s v="[Ledger derived financial attribute value combinations].[Derived financial hierarchy attribute value combination].&amp;[131.80400.31331..7287]" c="131.80400.31331..7287"/>
        <s v="[Ledger derived financial attribute value combinations].[Derived financial hierarchy attribute value combination].&amp;[131.80400.36111..]" c="131.80400.36111.."/>
        <s v="[Ledger derived financial attribute value combinations].[Derived financial hierarchy attribute value combination].&amp;[131.80401.00110.55733]" c="131.80401.00110.55733"/>
        <s v="[Ledger derived financial attribute value combinations].[Derived financial hierarchy attribute value combination].&amp;[131.80401.00220.55733]" c="131.80401.00220.55733"/>
        <s v="[Ledger derived financial attribute value combinations].[Derived financial hierarchy attribute value combination].&amp;[131.80401.00233.55733]" c="131.80401.00233.55733"/>
        <s v="[Ledger derived financial attribute value combinations].[Derived financial hierarchy attribute value combination].&amp;[131.80401.00235.55733]" c="131.80401.00235.55733"/>
        <s v="[Ledger derived financial attribute value combinations].[Derived financial hierarchy attribute value combination].&amp;[131.80401.00250.55733]" c="131.80401.00250.55733"/>
        <s v="[Ledger derived financial attribute value combinations].[Derived financial hierarchy attribute value combination].&amp;[131.80401.00410.55733]" c="131.80401.00410.55733"/>
        <s v="[Ledger derived financial attribute value combinations].[Derived financial hierarchy attribute value combination].&amp;[131.80401.00961.55733]" c="131.80401.00961.55733"/>
        <s v="[Ledger derived financial attribute value combinations].[Derived financial hierarchy attribute value combination].&amp;[131.80401.00965.55733]" c="131.80401.00965.55733"/>
        <s v="[Ledger derived financial attribute value combinations].[Derived financial hierarchy attribute value combination].&amp;[131.80402.00410.55732]" c="131.80402.00410.55732"/>
        <s v="[Ledger derived financial attribute value combinations].[Derived financial hierarchy attribute value combination].&amp;[131.80402.00490.55732]" c="131.80402.00490.55732"/>
        <s v="[Ledger derived financial attribute value combinations].[Derived financial hierarchy attribute value combination].&amp;[131.89000.36111..]" c="131.89000.36111.."/>
        <s v="[Ledger derived financial attribute value combinations].[Derived financial hierarchy attribute value combination].&amp;[140.00000.30500..]" c="140.00000.30500.."/>
        <s v="[Ledger derived financial attribute value combinations].[Derived financial hierarchy attribute value combination].&amp;[140.23101.00009.53190]" c="140.23101.00009.53190"/>
        <s v="[Ledger derived financial attribute value combinations].[Derived financial hierarchy attribute value combination].&amp;[140.23101.00110.53190]" c="140.23101.00110.53190"/>
        <s v="[Ledger derived financial attribute value combinations].[Derived financial hierarchy attribute value combination].&amp;[140.23101.00117.53190]" c="140.23101.00117.53190"/>
        <s v="[Ledger derived financial attribute value combinations].[Derived financial hierarchy attribute value combination].&amp;[140.23101.00120.53190]" c="140.23101.00120.53190"/>
        <s v="[Ledger derived financial attribute value combinations].[Derived financial hierarchy attribute value combination].&amp;[140.23101.00154.53190]" c="140.23101.00154.53190"/>
        <s v="[Ledger derived financial attribute value combinations].[Derived financial hierarchy attribute value combination].&amp;[140.23101.00155.53190]" c="140.23101.00155.53190"/>
        <s v="[Ledger derived financial attribute value combinations].[Derived financial hierarchy attribute value combination].&amp;[140.23101.00220.53190]" c="140.23101.00220.53190"/>
        <s v="[Ledger derived financial attribute value combinations].[Derived financial hierarchy attribute value combination].&amp;[140.23101.00230.53190]" c="140.23101.00230.53190"/>
        <s v="[Ledger derived financial attribute value combinations].[Derived financial hierarchy attribute value combination].&amp;[140.23101.00233.53190]" c="140.23101.00233.53190"/>
        <s v="[Ledger derived financial attribute value combinations].[Derived financial hierarchy attribute value combination].&amp;[140.23101.00235.53190]" c="140.23101.00235.53190"/>
        <s v="[Ledger derived financial attribute value combinations].[Derived financial hierarchy attribute value combination].&amp;[140.23101.00240.53190]" c="140.23101.00240.53190"/>
        <s v="[Ledger derived financial attribute value combinations].[Derived financial hierarchy attribute value combination].&amp;[140.23101.00250.53190]" c="140.23101.00250.53190"/>
        <s v="[Ledger derived financial attribute value combinations].[Derived financial hierarchy attribute value combination].&amp;[140.23101.00250.53191]" c="140.23101.00250.53191"/>
        <s v="[Ledger derived financial attribute value combinations].[Derived financial hierarchy attribute value combination].&amp;[140.23101.00310.53190]" c="140.23101.00310.53190"/>
        <s v="[Ledger derived financial attribute value combinations].[Derived financial hierarchy attribute value combination].&amp;[140.23101.00350.53190]" c="140.23101.00350.53190"/>
        <s v="[Ledger derived financial attribute value combinations].[Derived financial hierarchy attribute value combination].&amp;[140.23101.00353.53190]" c="140.23101.00353.53190"/>
        <s v="[Ledger derived financial attribute value combinations].[Derived financial hierarchy attribute value combination].&amp;[140.23101.00360.53190]" c="140.23101.00360.53190"/>
        <s v="[Ledger derived financial attribute value combinations].[Derived financial hierarchy attribute value combination].&amp;[140.23101.00410.53190]" c="140.23101.00410.53190"/>
        <s v="[Ledger derived financial attribute value combinations].[Derived financial hierarchy attribute value combination].&amp;[140.23101.00412.53190]" c="140.23101.00412.53190"/>
        <s v="[Ledger derived financial attribute value combinations].[Derived financial hierarchy attribute value combination].&amp;[140.23101.00420.53190]" c="140.23101.00420.53190"/>
        <s v="[Ledger derived financial attribute value combinations].[Derived financial hierarchy attribute value combination].&amp;[140.23101.00430.53190]" c="140.23101.00430.53190"/>
        <s v="[Ledger derived financial attribute value combinations].[Derived financial hierarchy attribute value combination].&amp;[140.23101.00440.53190]" c="140.23101.00440.53190"/>
        <s v="[Ledger derived financial attribute value combinations].[Derived financial hierarchy attribute value combination].&amp;[140.23101.00480.53190]" c="140.23101.00480.53190"/>
        <s v="[Ledger derived financial attribute value combinations].[Derived financial hierarchy attribute value combination].&amp;[140.23101.00490.53190]" c="140.23101.00490.53190"/>
        <s v="[Ledger derived financial attribute value combinations].[Derived financial hierarchy attribute value combination].&amp;[140.23101.00491.53190]" c="140.23101.00491.53190"/>
        <s v="[Ledger derived financial attribute value combinations].[Derived financial hierarchy attribute value combination].&amp;[140.23101.00910.53190]" c="140.23101.00910.53190"/>
        <s v="[Ledger derived financial attribute value combinations].[Derived financial hierarchy attribute value combination].&amp;[140.23101.00911.53190]" c="140.23101.00911.53190"/>
        <s v="[Ledger derived financial attribute value combinations].[Derived financial hierarchy attribute value combination].&amp;[140.23101.00951.53190]" c="140.23101.00951.53190"/>
        <s v="[Ledger derived financial attribute value combinations].[Derived financial hierarchy attribute value combination].&amp;[140.23101.00954.53190]" c="140.23101.00954.53190"/>
        <s v="[Ledger derived financial attribute value combinations].[Derived financial hierarchy attribute value combination].&amp;[140.23101.00961.53190]" c="140.23101.00961.53190"/>
        <s v="[Ledger derived financial attribute value combinations].[Derived financial hierarchy attribute value combination].&amp;[140.23101.00965.53190]" c="140.23101.00965.53190"/>
        <s v="[Ledger derived financial attribute value combinations].[Derived financial hierarchy attribute value combination].&amp;[140.23101.00980.53190]" c="140.23101.00980.53190"/>
        <s v="[Ledger derived financial attribute value combinations].[Derived financial hierarchy attribute value combination].&amp;[140.23101.00981.53190]" c="140.23101.00981.53190"/>
        <s v="[Ledger derived financial attribute value combinations].[Derived financial hierarchy attribute value combination].&amp;[140.23101.33400.03100.]" c="140.23101.33400.03100."/>
        <s v="[Ledger derived financial attribute value combinations].[Derived financial hierarchy attribute value combination].&amp;[140.23101.33707.00012.]" c="140.23101.33707.00012."/>
        <s v="[Ledger derived financial attribute value combinations].[Derived financial hierarchy attribute value combination].&amp;[140.23102.00009.53190]" c="140.23102.00009.53190"/>
        <s v="[Ledger derived financial attribute value combinations].[Derived financial hierarchy attribute value combination].&amp;[140.23102.00110.53190]" c="140.23102.00110.53190"/>
        <s v="[Ledger derived financial attribute value combinations].[Derived financial hierarchy attribute value combination].&amp;[140.23102.00130.53190]" c="140.23102.00130.53190"/>
        <s v="[Ledger derived financial attribute value combinations].[Derived financial hierarchy attribute value combination].&amp;[140.23102.00220.53190]" c="140.23102.00220.53190"/>
        <s v="[Ledger derived financial attribute value combinations].[Derived financial hierarchy attribute value combination].&amp;[140.23102.00230.53190]" c="140.23102.00230.53190"/>
        <s v="[Ledger derived financial attribute value combinations].[Derived financial hierarchy attribute value combination].&amp;[140.23102.00235.53190]" c="140.23102.00235.53190"/>
        <s v="[Ledger derived financial attribute value combinations].[Derived financial hierarchy attribute value combination].&amp;[140.23102.00240.53190]" c="140.23102.00240.53190"/>
        <s v="[Ledger derived financial attribute value combinations].[Derived financial hierarchy attribute value combination].&amp;[140.23102.00250.53190]" c="140.23102.00250.53190"/>
        <s v="[Ledger derived financial attribute value combinations].[Derived financial hierarchy attribute value combination].&amp;[140.23102.00310.53190]" c="140.23102.00310.53190"/>
        <s v="[Ledger derived financial attribute value combinations].[Derived financial hierarchy attribute value combination].&amp;[140.23102.00350.53190]" c="140.23102.00350.53190"/>
        <s v="[Ledger derived financial attribute value combinations].[Derived financial hierarchy attribute value combination].&amp;[140.23102.00360.53190]" c="140.23102.00360.53190"/>
        <s v="[Ledger derived financial attribute value combinations].[Derived financial hierarchy attribute value combination].&amp;[140.23102.00410.53190]" c="140.23102.00410.53190"/>
        <s v="[Ledger derived financial attribute value combinations].[Derived financial hierarchy attribute value combination].&amp;[140.23102.00420.53190]" c="140.23102.00420.53190"/>
        <s v="[Ledger derived financial attribute value combinations].[Derived financial hierarchy attribute value combination].&amp;[140.23102.00430.53190]" c="140.23102.00430.53190"/>
        <s v="[Ledger derived financial attribute value combinations].[Derived financial hierarchy attribute value combination].&amp;[140.23102.00440.53190]" c="140.23102.00440.53190"/>
        <s v="[Ledger derived financial attribute value combinations].[Derived financial hierarchy attribute value combination].&amp;[140.23102.00490.53190]" c="140.23102.00490.53190"/>
        <s v="[Ledger derived financial attribute value combinations].[Derived financial hierarchy attribute value combination].&amp;[140.23102.00491.53190]" c="140.23102.00491.53190"/>
        <s v="[Ledger derived financial attribute value combinations].[Derived financial hierarchy attribute value combination].&amp;[140.23102.00961.53190]" c="140.23102.00961.53190"/>
        <s v="[Ledger derived financial attribute value combinations].[Derived financial hierarchy attribute value combination].&amp;[140.23102.00965.53190]" c="140.23102.00965.53190"/>
        <s v="[Ledger derived financial attribute value combinations].[Derived financial hierarchy attribute value combination].&amp;[140.23103.00110.53190]" c="140.23103.00110.53190"/>
        <s v="[Ledger derived financial attribute value combinations].[Derived financial hierarchy attribute value combination].&amp;[140.23103.00117.53190]" c="140.23103.00117.53190"/>
        <s v="[Ledger derived financial attribute value combinations].[Derived financial hierarchy attribute value combination].&amp;[140.23103.00120.53190]" c="140.23103.00120.53190"/>
        <s v="[Ledger derived financial attribute value combinations].[Derived financial hierarchy attribute value combination].&amp;[140.23103.00130.53190]" c="140.23103.00130.53190"/>
        <s v="[Ledger derived financial attribute value combinations].[Derived financial hierarchy attribute value combination].&amp;[140.23103.00154.53190]" c="140.23103.00154.53190"/>
        <s v="[Ledger derived financial attribute value combinations].[Derived financial hierarchy attribute value combination].&amp;[140.23103.00220.53190]" c="140.23103.00220.53190"/>
        <s v="[Ledger derived financial attribute value combinations].[Derived financial hierarchy attribute value combination].&amp;[140.23103.00230.53190]" c="140.23103.00230.53190"/>
        <s v="[Ledger derived financial attribute value combinations].[Derived financial hierarchy attribute value combination].&amp;[140.23103.00231.53190]" c="140.23103.00231.53190"/>
        <s v="[Ledger derived financial attribute value combinations].[Derived financial hierarchy attribute value combination].&amp;[140.23103.00233.53190]" c="140.23103.00233.53190"/>
        <s v="[Ledger derived financial attribute value combinations].[Derived financial hierarchy attribute value combination].&amp;[140.23103.00235.53190]" c="140.23103.00235.53190"/>
        <s v="[Ledger derived financial attribute value combinations].[Derived financial hierarchy attribute value combination].&amp;[140.23103.00240.53190]" c="140.23103.00240.53190"/>
        <s v="[Ledger derived financial attribute value combinations].[Derived financial hierarchy attribute value combination].&amp;[140.23103.00250.53190]" c="140.23103.00250.53190"/>
        <s v="[Ledger derived financial attribute value combinations].[Derived financial hierarchy attribute value combination].&amp;[140.23103.00310.53190]" c="140.23103.00310.53190"/>
        <s v="[Ledger derived financial attribute value combinations].[Derived financial hierarchy attribute value combination].&amp;[140.23103.00350.53190]" c="140.23103.00350.53190"/>
        <s v="[Ledger derived financial attribute value combinations].[Derived financial hierarchy attribute value combination].&amp;[140.23103.00360.53190]" c="140.23103.00360.53190"/>
        <s v="[Ledger derived financial attribute value combinations].[Derived financial hierarchy attribute value combination].&amp;[140.23103.00410.53190]" c="140.23103.00410.53190"/>
        <s v="[Ledger derived financial attribute value combinations].[Derived financial hierarchy attribute value combination].&amp;[140.23103.00420.53190]" c="140.23103.00420.53190"/>
        <s v="[Ledger derived financial attribute value combinations].[Derived financial hierarchy attribute value combination].&amp;[140.23103.00430.53190]" c="140.23103.00430.53190"/>
        <s v="[Ledger derived financial attribute value combinations].[Derived financial hierarchy attribute value combination].&amp;[140.23103.00450.53190]" c="140.23103.00450.53190"/>
        <s v="[Ledger derived financial attribute value combinations].[Derived financial hierarchy attribute value combination].&amp;[140.23103.00474.53190]" c="140.23103.00474.53190"/>
        <s v="[Ledger derived financial attribute value combinations].[Derived financial hierarchy attribute value combination].&amp;[140.23103.00480.53190]" c="140.23103.00480.53190"/>
        <s v="[Ledger derived financial attribute value combinations].[Derived financial hierarchy attribute value combination].&amp;[140.23103.00490.53190]" c="140.23103.00490.53190"/>
        <s v="[Ledger derived financial attribute value combinations].[Derived financial hierarchy attribute value combination].&amp;[140.23103.00961.53190]" c="140.23103.00961.53190"/>
        <s v="[Ledger derived financial attribute value combinations].[Derived financial hierarchy attribute value combination].&amp;[140.23103.00965.53190]" c="140.23103.00965.53190"/>
        <s v="[Ledger derived financial attribute value combinations].[Derived financial hierarchy attribute value combination].&amp;[140.29000.33400.03100.]" c="140.29000.33400.03100."/>
        <s v="[Ledger derived financial attribute value combinations].[Derived financial hierarchy attribute value combination].&amp;[140.29000.33707..]" c="140.29000.33707.."/>
        <s v="[Ledger derived financial attribute value combinations].[Derived financial hierarchy attribute value combination].&amp;[140.29000.33707.00012.]" c="140.29000.33707.00012."/>
        <s v="[Ledger derived financial attribute value combinations].[Derived financial hierarchy attribute value combination].&amp;[140.29000.34370..]" c="140.29000.34370.."/>
        <s v="[Ledger derived financial attribute value combinations].[Derived financial hierarchy attribute value combination].&amp;[140.29000.36111..]" c="140.29000.36111.."/>
        <s v="[Ledger derived financial attribute value combinations].[Derived financial hierarchy attribute value combination].&amp;[140.29000.36990..]" c="140.29000.36990.."/>
        <s v="[Ledger derived financial attribute value combinations].[Derived financial hierarchy attribute value combination].&amp;[140.29100.36111..]" c="140.29100.36111.."/>
        <s v="[Ledger derived financial attribute value combinations].[Derived financial hierarchy attribute value combination].&amp;[140.51888.00000.50800]" c="140.51888.00000.50800"/>
        <s v="[Ledger derived financial attribute value combinations].[Derived financial hierarchy attribute value combination].&amp;[140.79000.33704..]" c="140.79000.33704.."/>
        <s v="[Ledger derived financial attribute value combinations].[Derived financial hierarchy attribute value combination].&amp;[230.00000.30500..]" c="230.00000.30500.."/>
        <s v="[Ledger derived financial attribute value combinations].[Derived financial hierarchy attribute value combination].&amp;[230.02100.39700..]" c="230.02100.39700.."/>
        <s v="[Ledger derived financial attribute value combinations].[Derived financial hierarchy attribute value combination].&amp;[230.02230.00710.59120]" c="230.02230.00710.59120"/>
        <s v="[Ledger derived financial attribute value combinations].[Derived financial hierarchy attribute value combination].&amp;[230.02230.00830.59210]" c="230.02230.00830.59210"/>
        <s v="[Ledger derived financial attribute value combinations].[Derived financial hierarchy attribute value combination].&amp;[230.02230.00890.59210]" c="230.02230.00890.59210"/>
        <s v="[Ledger derived financial attribute value combinations].[Derived financial hierarchy attribute value combination].&amp;[230.03101.00890.59210]" c="230.03101.00890.59210"/>
        <s v="[Ledger derived financial attribute value combinations].[Derived financial hierarchy attribute value combination].&amp;[230.03102.00710.59120]" c="230.03102.00710.59120"/>
        <s v="[Ledger derived financial attribute value combinations].[Derived financial hierarchy attribute value combination].&amp;[230.03102.00710.59222]" c="230.03102.00710.59222"/>
        <s v="[Ledger derived financial attribute value combinations].[Derived financial hierarchy attribute value combination].&amp;[230.03102.00710.59289]" c="230.03102.00710.59289"/>
        <s v="[Ledger derived financial attribute value combinations].[Derived financial hierarchy attribute value combination].&amp;[230.03102.00830.59222]" c="230.03102.00830.59222"/>
        <s v="[Ledger derived financial attribute value combinations].[Derived financial hierarchy attribute value combination].&amp;[230.03102.00830.59289]" c="230.03102.00830.59289"/>
        <s v="[Ledger derived financial attribute value combinations].[Derived financial hierarchy attribute value combination].&amp;[230.03102.00890.59210]" c="230.03102.00890.59210"/>
        <s v="[Ledger derived financial attribute value combinations].[Derived financial hierarchy attribute value combination].&amp;[230.09000.31110..7081]" c="230.09000.31110..7081"/>
        <s v="[Ledger derived financial attribute value combinations].[Derived financial hierarchy attribute value combination].&amp;[230.49000.36111..]" c="230.49000.36111.."/>
        <s v="[Ledger derived financial attribute value combinations].[Derived financial hierarchy attribute value combination].&amp;[230.51888.00000.50800]" c="230.51888.00000.50800"/>
        <s v="[Ledger derived financial attribute value combinations].[Derived financial hierarchy attribute value combination].&amp;[230.59000.36111..]" c="230.59000.36111.."/>
        <s v="[Ledger derived financial attribute value combinations].[Derived financial hierarchy attribute value combination].&amp;[233.00000.00000.50800]" c="233.00000.00000.50800"/>
        <s v="[Ledger derived financial attribute value combinations].[Derived financial hierarchy attribute value combination].&amp;[233.00000.30500..]" c="233.00000.30500.."/>
        <s v="[Ledger derived financial attribute value combinations].[Derived financial hierarchy attribute value combination].&amp;[233.02030.39700..]" c="233.02030.39700.."/>
        <s v="[Ledger derived financial attribute value combinations].[Derived financial hierarchy attribute value combination].&amp;[233.02099.39700..]" c="233.02099.39700.."/>
        <s v="[Ledger derived financial attribute value combinations].[Derived financial hierarchy attribute value combination].&amp;[233.02230.00890.59210]" c="233.02230.00890.59210"/>
        <s v="[Ledger derived financial attribute value combinations].[Derived financial hierarchy attribute value combination].&amp;[233.02233.00710.59119]" c="233.02233.00710.59119"/>
        <s v="[Ledger derived financial attribute value combinations].[Derived financial hierarchy attribute value combination].&amp;[233.02233.00830.59119]" c="233.02233.00830.59119"/>
        <s v="[Ledger derived financial attribute value combinations].[Derived financial hierarchy attribute value combination].&amp;[233.02233.00830.59219]" c="233.02233.00830.59219"/>
        <s v="[Ledger derived financial attribute value combinations].[Derived financial hierarchy attribute value combination].&amp;[233.02315.00550.59700]" c="233.02315.00550.59700"/>
        <s v="[Ledger derived financial attribute value combinations].[Derived financial hierarchy attribute value combination].&amp;[233.02315.39700..]" c="233.02315.39700.."/>
        <s v="[Ledger derived financial attribute value combinations].[Derived financial hierarchy attribute value combination].&amp;[233.03101.00710.59119]" c="233.03101.00710.59119"/>
        <s v="[Ledger derived financial attribute value combinations].[Derived financial hierarchy attribute value combination].&amp;[233.03101.00830.59119]" c="233.03101.00830.59119"/>
        <s v="[Ledger derived financial attribute value combinations].[Derived financial hierarchy attribute value combination].&amp;[233.03101.00830.59120]" c="233.03101.00830.59120"/>
        <s v="[Ledger derived financial attribute value combinations].[Derived financial hierarchy attribute value combination].&amp;[233.03101.00890.59210]" c="233.03101.00890.59210"/>
        <s v="[Ledger derived financial attribute value combinations].[Derived financial hierarchy attribute value combination].&amp;[233.03104.00710.59119]" c="233.03104.00710.59119"/>
        <s v="[Ledger derived financial attribute value combinations].[Derived financial hierarchy attribute value combination].&amp;[233.03104.00830.59119]" c="233.03104.00830.59119"/>
        <s v="[Ledger derived financial attribute value combinations].[Derived financial hierarchy attribute value combination].&amp;[233.03104.00830.59200]" c="233.03104.00830.59200"/>
        <s v="[Ledger derived financial attribute value combinations].[Derived financial hierarchy attribute value combination].&amp;[233.03104.00890.59210]" c="233.03104.00890.59210"/>
        <s v="[Ledger derived financial attribute value combinations].[Derived financial hierarchy attribute value combination].&amp;[233.03106.00710.59119]" c="233.03106.00710.59119"/>
        <s v="[Ledger derived financial attribute value combinations].[Derived financial hierarchy attribute value combination].&amp;[233.03106.00830.59119]" c="233.03106.00830.59119"/>
        <s v="[Ledger derived financial attribute value combinations].[Derived financial hierarchy attribute value combination].&amp;[233.09000.31110..7081]" c="233.09000.31110..7081"/>
        <s v="[Ledger derived financial attribute value combinations].[Derived financial hierarchy attribute value combination].&amp;[233.40102.00840.59219]" c="233.40102.00840.59219"/>
        <s v="[Ledger derived financial attribute value combinations].[Derived financial hierarchy attribute value combination].&amp;[233.40102.00840.59900]" c="233.40102.00840.59900"/>
        <s v="[Ledger derived financial attribute value combinations].[Derived financial hierarchy attribute value combination].&amp;[233.40102.39110..]" c="233.40102.39110.."/>
        <s v="[Ledger derived financial attribute value combinations].[Derived financial hierarchy attribute value combination].&amp;[233.40102.39300..]" c="233.40102.39300.."/>
        <s v="[Ledger derived financial attribute value combinations].[Derived financial hierarchy attribute value combination].&amp;[233.49000.36111..]" c="233.49000.36111.."/>
        <s v="[Ledger derived financial attribute value combinations].[Derived financial hierarchy attribute value combination].&amp;[233.59000.36111..]" c="233.59000.36111.."/>
        <s v="[Ledger derived financial attribute value combinations].[Derived financial hierarchy attribute value combination].&amp;[314.00000.30500..]" c="314.00000.30500.."/>
        <s v="[Ledger derived financial attribute value combinations].[Derived financial hierarchy attribute value combination].&amp;[314.01614.00110.51111]" c="314.01614.00110.51111"/>
        <s v="[Ledger derived financial attribute value combinations].[Derived financial hierarchy attribute value combination].&amp;[314.01614.00110.59419]" c="314.01614.00110.59419"/>
        <s v="[Ledger derived financial attribute value combinations].[Derived financial hierarchy attribute value combination].&amp;[314.01614.00220.51111]" c="314.01614.00220.51111"/>
        <s v="[Ledger derived financial attribute value combinations].[Derived financial hierarchy attribute value combination].&amp;[314.01614.00220.59419]" c="314.01614.00220.59419"/>
        <s v="[Ledger derived financial attribute value combinations].[Derived financial hierarchy attribute value combination].&amp;[314.01614.00230.51111]" c="314.01614.00230.51111"/>
        <s v="[Ledger derived financial attribute value combinations].[Derived financial hierarchy attribute value combination].&amp;[314.01614.00230.59419]" c="314.01614.00230.59419"/>
        <s v="[Ledger derived financial attribute value combinations].[Derived financial hierarchy attribute value combination].&amp;[314.01614.00235.59419]" c="314.01614.00235.59419"/>
        <s v="[Ledger derived financial attribute value combinations].[Derived financial hierarchy attribute value combination].&amp;[314.01614.00250.51111]" c="314.01614.00250.51111"/>
        <s v="[Ledger derived financial attribute value combinations].[Derived financial hierarchy attribute value combination].&amp;[314.01614.00250.59419]" c="314.01614.00250.59419"/>
        <s v="[Ledger derived financial attribute value combinations].[Derived financial hierarchy attribute value combination].&amp;[314.01614.00260.59419]" c="314.01614.00260.59419"/>
        <s v="[Ledger derived financial attribute value combinations].[Derived financial hierarchy attribute value combination].&amp;[314.01614.00410.59419]" c="314.01614.00410.59419"/>
        <s v="[Ledger derived financial attribute value combinations].[Derived financial hierarchy attribute value combination].&amp;[314.01614.00412.59419]" c="314.01614.00412.59419"/>
        <s v="[Ledger derived financial attribute value combinations].[Derived financial hierarchy attribute value combination].&amp;[314.01614.00420.59419]" c="314.01614.00420.59419"/>
        <s v="[Ledger derived financial attribute value combinations].[Derived financial hierarchy attribute value combination].&amp;[314.01614.00422.59419]" c="314.01614.00422.59419"/>
        <s v="[Ledger derived financial attribute value combinations].[Derived financial hierarchy attribute value combination].&amp;[314.01614.00490.59419]" c="314.01614.00490.59419"/>
        <s v="[Ledger derived financial attribute value combinations].[Derived financial hierarchy attribute value combination].&amp;[314.01614.00630.59419]" c="314.01614.00630.59419"/>
        <s v="[Ledger derived financial attribute value combinations].[Derived financial hierarchy attribute value combination].&amp;[314.01614.00961.51111]" c="314.01614.00961.51111"/>
        <s v="[Ledger derived financial attribute value combinations].[Derived financial hierarchy attribute value combination].&amp;[314.01614.00961.59419]" c="314.01614.00961.59419"/>
        <s v="[Ledger derived financial attribute value combinations].[Derived financial hierarchy attribute value combination].&amp;[314.01614.00965.51111]" c="314.01614.00965.51111"/>
        <s v="[Ledger derived financial attribute value combinations].[Derived financial hierarchy attribute value combination].&amp;[314.01614.00965.59419]" c="314.01614.00965.59419"/>
        <s v="[Ledger derived financial attribute value combinations].[Derived financial hierarchy attribute value combination].&amp;[314.01614.00980.59419]" c="314.01614.00980.59419"/>
        <s v="[Ledger derived financial attribute value combinations].[Derived financial hierarchy attribute value combination].&amp;[314.02099.00550.59700]" c="314.02099.00550.59700"/>
        <s v="[Ledger derived financial attribute value combinations].[Derived financial hierarchy attribute value combination].&amp;[314.02319.00550.59700]" c="314.02319.00550.59700"/>
        <s v="[Ledger derived financial attribute value combinations].[Derived financial hierarchy attribute value combination].&amp;[314.09000.36111..]" c="314.09000.36111.."/>
        <s v="[Ledger derived financial attribute value combinations].[Derived financial hierarchy attribute value combination].&amp;[314.49000.36111..]" c="314.49000.36111.."/>
        <s v="[Ledger derived financial attribute value combinations].[Derived financial hierarchy attribute value combination].&amp;[314.51888.00000.50800]" c="314.51888.00000.50800"/>
        <s v="[Ledger derived financial attribute value combinations].[Derived financial hierarchy attribute value combination].&amp;[315.00000.00000.50800]" c="315.00000.00000.50800"/>
        <s v="[Ledger derived financial attribute value combinations].[Derived financial hierarchy attribute value combination].&amp;[315.00000.30500..]" c="315.00000.30500.."/>
        <s v="[Ledger derived financial attribute value combinations].[Derived financial hierarchy attribute value combination].&amp;[315.02095.00550.59700]" c="315.02095.00550.59700"/>
        <s v="[Ledger derived financial attribute value combinations].[Derived financial hierarchy attribute value combination].&amp;[315.02099.39700..]" c="315.02099.39700.."/>
        <s v="[Ledger derived financial attribute value combinations].[Derived financial hierarchy attribute value combination].&amp;[315.02100.39700..]" c="315.02100.39700.."/>
        <s v="[Ledger derived financial attribute value combinations].[Derived financial hierarchy attribute value combination].&amp;[315.02125.39700..]" c="315.02125.39700.."/>
        <s v="[Ledger derived financial attribute value combinations].[Derived financial hierarchy attribute value combination].&amp;[315.02233.00550.59700]" c="315.02233.00550.59700"/>
        <s v="[Ledger derived financial attribute value combinations].[Derived financial hierarchy attribute value combination].&amp;[315.02233.39700..]" c="315.02233.39700.."/>
        <s v="[Ledger derived financial attribute value combinations].[Derived financial hierarchy attribute value combination].&amp;[315.02316.00550.59700]" c="315.02316.00550.59700"/>
        <s v="[Ledger derived financial attribute value combinations].[Derived financial hierarchy attribute value combination].&amp;[315.09000.30500..]" c="315.09000.30500.."/>
        <s v="[Ledger derived financial attribute value combinations].[Derived financial hierarchy attribute value combination].&amp;[315.40102.39110..]" c="315.40102.39110.."/>
        <s v="[Ledger derived financial attribute value combinations].[Derived financial hierarchy attribute value combination].&amp;[315.50100.00110.57680]" c="315.50100.00110.57680"/>
        <s v="[Ledger derived financial attribute value combinations].[Derived financial hierarchy attribute value combination].&amp;[315.50100.00220.57680]" c="315.50100.00220.57680"/>
        <s v="[Ledger derived financial attribute value combinations].[Derived financial hierarchy attribute value combination].&amp;[315.50100.00230.57680]" c="315.50100.00230.57680"/>
        <s v="[Ledger derived financial attribute value combinations].[Derived financial hierarchy attribute value combination].&amp;[315.50100.00250.57680]" c="315.50100.00250.57680"/>
        <s v="[Ledger derived financial attribute value combinations].[Derived financial hierarchy attribute value combination].&amp;[315.50100.00780.59141]" c="315.50100.00780.59141"/>
        <s v="[Ledger derived financial attribute value combinations].[Derived financial hierarchy attribute value combination].&amp;[315.50100.00830.59276]" c="315.50100.00830.59276"/>
        <s v="[Ledger derived financial attribute value combinations].[Derived financial hierarchy attribute value combination].&amp;[315.50100.00840.59276]" c="315.50100.00840.59276"/>
        <s v="[Ledger derived financial attribute value combinations].[Derived financial hierarchy attribute value combination].&amp;[315.50100.00910.57680]" c="315.50100.00910.57680"/>
        <s v="[Ledger derived financial attribute value combinations].[Derived financial hierarchy attribute value combination].&amp;[315.50100.00911.57680]" c="315.50100.00911.57680"/>
        <s v="[Ledger derived financial attribute value combinations].[Derived financial hierarchy attribute value combination].&amp;[315.50100.00961.57680]" c="315.50100.00961.57680"/>
        <s v="[Ledger derived financial attribute value combinations].[Derived financial hierarchy attribute value combination].&amp;[315.50100.00965.57680]" c="315.50100.00965.57680"/>
        <s v="[Ledger derived financial attribute value combinations].[Derived financial hierarchy attribute value combination].&amp;[315.50110.00110.59476]" c="315.50110.00110.59476"/>
        <s v="[Ledger derived financial attribute value combinations].[Derived financial hierarchy attribute value combination].&amp;[315.50110.00120.59476]" c="315.50110.00120.59476"/>
        <s v="[Ledger derived financial attribute value combinations].[Derived financial hierarchy attribute value combination].&amp;[315.50110.00130.59476]" c="315.50110.00130.59476"/>
        <s v="[Ledger derived financial attribute value combinations].[Derived financial hierarchy attribute value combination].&amp;[315.50110.00154.59476]" c="315.50110.00154.59476"/>
        <s v="[Ledger derived financial attribute value combinations].[Derived financial hierarchy attribute value combination].&amp;[315.50110.00220.59476]" c="315.50110.00220.59476"/>
        <s v="[Ledger derived financial attribute value combinations].[Derived financial hierarchy attribute value combination].&amp;[315.50110.00230.59476]" c="315.50110.00230.59476"/>
        <s v="[Ledger derived financial attribute value combinations].[Derived financial hierarchy attribute value combination].&amp;[315.50110.00233.59476]" c="315.50110.00233.59476"/>
        <s v="[Ledger derived financial attribute value combinations].[Derived financial hierarchy attribute value combination].&amp;[315.50110.00235.59476]" c="315.50110.00235.59476"/>
        <s v="[Ledger derived financial attribute value combinations].[Derived financial hierarchy attribute value combination].&amp;[315.50110.00250.59476]" c="315.50110.00250.59476"/>
        <s v="[Ledger derived financial attribute value combinations].[Derived financial hierarchy attribute value combination].&amp;[315.50110.00260.59476]" c="315.50110.00260.59476"/>
        <s v="[Ledger derived financial attribute value combinations].[Derived financial hierarchy attribute value combination].&amp;[315.50110.00310.59476]" c="315.50110.00310.59476"/>
        <s v="[Ledger derived financial attribute value combinations].[Derived financial hierarchy attribute value combination].&amp;[315.50110.00350.59476]" c="315.50110.00350.59476"/>
        <s v="[Ledger derived financial attribute value combinations].[Derived financial hierarchy attribute value combination].&amp;[315.50110.00410.59476]" c="315.50110.00410.59476"/>
        <s v="[Ledger derived financial attribute value combinations].[Derived financial hierarchy attribute value combination].&amp;[315.50110.00412.59476]" c="315.50110.00412.59476"/>
        <s v="[Ledger derived financial attribute value combinations].[Derived financial hierarchy attribute value combination].&amp;[315.50110.00420.59476]" c="315.50110.00420.59476"/>
        <s v="[Ledger derived financial attribute value combinations].[Derived financial hierarchy attribute value combination].&amp;[315.50110.00421.59476]" c="315.50110.00421.59476"/>
        <s v="[Ledger derived financial attribute value combinations].[Derived financial hierarchy attribute value combination].&amp;[315.50110.00422.59476]" c="315.50110.00422.59476"/>
        <s v="[Ledger derived financial attribute value combinations].[Derived financial hierarchy attribute value combination].&amp;[315.50110.00440.59476]" c="315.50110.00440.59476"/>
        <s v="[Ledger derived financial attribute value combinations].[Derived financial hierarchy attribute value combination].&amp;[315.50110.00471.59476]" c="315.50110.00471.59476"/>
        <s v="[Ledger derived financial attribute value combinations].[Derived financial hierarchy attribute value combination].&amp;[315.50110.00480.59476]" c="315.50110.00480.59476"/>
        <s v="[Ledger derived financial attribute value combinations].[Derived financial hierarchy attribute value combination].&amp;[315.50110.00490.59476]" c="315.50110.00490.59476"/>
        <s v="[Ledger derived financial attribute value combinations].[Derived financial hierarchy attribute value combination].&amp;[315.50110.00610.59476]" c="315.50110.00610.59476"/>
        <s v="[Ledger derived financial attribute value combinations].[Derived financial hierarchy attribute value combination].&amp;[315.50110.00630.59476]" c="315.50110.00630.59476"/>
        <s v="[Ledger derived financial attribute value combinations].[Derived financial hierarchy attribute value combination].&amp;[315.50110.00650.59476]" c="315.50110.00650.59476"/>
        <s v="[Ledger derived financial attribute value combinations].[Derived financial hierarchy attribute value combination].&amp;[315.50110.00961.59476]" c="315.50110.00961.59476"/>
        <s v="[Ledger derived financial attribute value combinations].[Derived financial hierarchy attribute value combination].&amp;[315.50110.00965.59476]" c="315.50110.00965.59476"/>
        <s v="[Ledger derived financial attribute value combinations].[Derived financial hierarchy attribute value combination].&amp;[315.50110.00980.59476]" c="315.50110.00980.59476"/>
        <s v="[Ledger derived financial attribute value combinations].[Derived financial hierarchy attribute value combination].&amp;[315.50110.33400.03100.]" c="315.50110.33400.03100."/>
        <s v="[Ledger derived financial attribute value combinations].[Derived financial hierarchy attribute value combination].&amp;[315.50110.36262..]" c="315.50110.36262.."/>
        <s v="[Ledger derived financial attribute value combinations].[Derived financial hierarchy attribute value combination].&amp;[315.50110.36719..]" c="315.50110.36719.."/>
        <s v="[Ledger derived financial attribute value combinations].[Derived financial hierarchy attribute value combination].&amp;[315.50110.36990..]" c="315.50110.36990.."/>
        <s v="[Ledger derived financial attribute value combinations].[Derived financial hierarchy attribute value combination].&amp;[315.50110.39700..]" c="315.50110.39700.."/>
        <s v="[Ledger derived financial attribute value combinations].[Derived financial hierarchy attribute value combination].&amp;[315.50111.00410.59476]" c="315.50111.00410.59476"/>
        <s v="[Ledger derived financial attribute value combinations].[Derived financial hierarchy attribute value combination].&amp;[315.50111.36262..]" c="315.50111.36262.."/>
        <s v="[Ledger derived financial attribute value combinations].[Derived financial hierarchy attribute value combination].&amp;[315.50220.33809..]" c="315.50220.33809.."/>
        <s v="[Ledger derived financial attribute value combinations].[Derived financial hierarchy attribute value combination].&amp;[315.51888.00000.50800]" c="315.51888.00000.50800"/>
        <s v="[Ledger derived financial attribute value combinations].[Derived financial hierarchy attribute value combination].&amp;[315.59000.33876..]" c="315.59000.33876.."/>
        <s v="[Ledger derived financial attribute value combinations].[Derived financial hierarchy attribute value combination].&amp;[315.59000.34581..]" c="315.59000.34581.."/>
        <s v="[Ledger derived financial attribute value combinations].[Derived financial hierarchy attribute value combination].&amp;[315.59000.34585..]" c="315.59000.34585.."/>
        <s v="[Ledger derived financial attribute value combinations].[Derived financial hierarchy attribute value combination].&amp;[315.59000.36111..]" c="315.59000.36111.."/>
        <s v="[Ledger derived financial attribute value combinations].[Derived financial hierarchy attribute value combination].&amp;[315.59000.36876..]" c="315.59000.36876.."/>
        <s v="[Ledger derived financial attribute value combinations].[Derived financial hierarchy attribute value combination].&amp;[316.00000.30500..]" c="316.00000.30500.."/>
        <s v="[Ledger derived financial attribute value combinations].[Derived financial hierarchy attribute value combination].&amp;[316.02011.00550.59700]" c="316.02011.00550.59700"/>
        <s v="[Ledger derived financial attribute value combinations].[Derived financial hierarchy attribute value combination].&amp;[316.02030.39700..]" c="316.02030.39700.."/>
        <s v="[Ledger derived financial attribute value combinations].[Derived financial hierarchy attribute value combination].&amp;[316.02096.00550.59700]" c="316.02096.00550.59700"/>
        <s v="[Ledger derived financial attribute value combinations].[Derived financial hierarchy attribute value combination].&amp;[316.02100.39700..]" c="316.02100.39700.."/>
        <s v="[Ledger derived financial attribute value combinations].[Derived financial hierarchy attribute value combination].&amp;[316.02118.00550.59700]" c="316.02118.00550.59700"/>
        <s v="[Ledger derived financial attribute value combinations].[Derived financial hierarchy attribute value combination].&amp;[316.02125.39700..]" c="316.02125.39700.."/>
        <s v="[Ledger derived financial attribute value combinations].[Derived financial hierarchy attribute value combination].&amp;[316.02315.39700..]" c="316.02315.39700.."/>
        <s v="[Ledger derived financial attribute value combinations].[Derived financial hierarchy attribute value combination].&amp;[316.02319.00550.59700]" c="316.02319.00550.59700"/>
        <s v="[Ledger derived financial attribute value combinations].[Derived financial hierarchy attribute value combination].&amp;[316.03302.00780.59141]" c="316.03302.00780.59141"/>
        <s v="[Ledger derived financial attribute value combinations].[Derived financial hierarchy attribute value combination].&amp;[316.03302.00830.59210]" c="316.03302.00830.59210"/>
        <s v="[Ledger derived financial attribute value combinations].[Derived financial hierarchy attribute value combination].&amp;[316.03307.00780.59141]" c="316.03307.00780.59141"/>
        <s v="[Ledger derived financial attribute value combinations].[Derived financial hierarchy attribute value combination].&amp;[316.03307.00830.59210]" c="316.03307.00830.59210"/>
        <s v="[Ledger derived financial attribute value combinations].[Derived financial hierarchy attribute value combination].&amp;[316.24100.00110.54420]" c="316.24100.00110.54420"/>
        <s v="[Ledger derived financial attribute value combinations].[Derived financial hierarchy attribute value combination].&amp;[316.24100.00220.54420]" c="316.24100.00220.54420"/>
        <s v="[Ledger derived financial attribute value combinations].[Derived financial hierarchy attribute value combination].&amp;[316.24100.00230.54420]" c="316.24100.00230.54420"/>
        <s v="[Ledger derived financial attribute value combinations].[Derived financial hierarchy attribute value combination].&amp;[316.24100.00233.54420]" c="316.24100.00233.54420"/>
        <s v="[Ledger derived financial attribute value combinations].[Derived financial hierarchy attribute value combination].&amp;[316.24100.00235.54420]" c="316.24100.00235.54420"/>
        <s v="[Ledger derived financial attribute value combinations].[Derived financial hierarchy attribute value combination].&amp;[316.24100.00250.54111]" c="316.24100.00250.54111"/>
        <s v="[Ledger derived financial attribute value combinations].[Derived financial hierarchy attribute value combination].&amp;[316.24100.00250.54112]" c="316.24100.00250.54112"/>
        <s v="[Ledger derived financial attribute value combinations].[Derived financial hierarchy attribute value combination].&amp;[316.24100.00250.54150]" c="316.24100.00250.54150"/>
        <s v="[Ledger derived financial attribute value combinations].[Derived financial hierarchy attribute value combination].&amp;[316.24100.00250.54420]" c="316.24100.00250.54420"/>
        <s v="[Ledger derived financial attribute value combinations].[Derived financial hierarchy attribute value combination].&amp;[316.24100.00250.54440]" c="316.24100.00250.54440"/>
        <s v="[Ledger derived financial attribute value combinations].[Derived financial hierarchy attribute value combination].&amp;[316.24100.00410.53838]" c="316.24100.00410.53838"/>
        <s v="[Ledger derived financial attribute value combinations].[Derived financial hierarchy attribute value combination].&amp;[316.24100.00410.54420]" c="316.24100.00410.54420"/>
        <s v="[Ledger derived financial attribute value combinations].[Derived financial hierarchy attribute value combination].&amp;[316.24100.00410.54440]" c="316.24100.00410.54440"/>
        <s v="[Ledger derived financial attribute value combinations].[Derived financial hierarchy attribute value combination].&amp;[316.24100.00480.51831]" c="316.24100.00480.51831"/>
        <s v="[Ledger derived financial attribute value combinations].[Derived financial hierarchy attribute value combination].&amp;[316.24100.00480.54112]" c="316.24100.00480.54112"/>
        <s v="[Ledger derived financial attribute value combinations].[Derived financial hierarchy attribute value combination].&amp;[316.24100.00480.54151]" c="316.24100.00480.54151"/>
        <s v="[Ledger derived financial attribute value combinations].[Derived financial hierarchy attribute value combination].&amp;[316.24100.00481.54151]" c="316.24100.00481.54151"/>
        <s v="[Ledger derived financial attribute value combinations].[Derived financial hierarchy attribute value combination].&amp;[316.24100.00630.54150]" c="316.24100.00630.54150"/>
        <s v="[Ledger derived financial attribute value combinations].[Derived financial hierarchy attribute value combination].&amp;[316.24100.00910.51423]" c="316.24100.00910.51423"/>
        <s v="[Ledger derived financial attribute value combinations].[Derived financial hierarchy attribute value combination].&amp;[316.24100.00911.51423]" c="316.24100.00911.51423"/>
        <s v="[Ledger derived financial attribute value combinations].[Derived financial hierarchy attribute value combination].&amp;[316.24100.00911.53210]" c="316.24100.00911.53210"/>
        <s v="[Ledger derived financial attribute value combinations].[Derived financial hierarchy attribute value combination].&amp;[316.24100.00961.54420]" c="316.24100.00961.54420"/>
        <s v="[Ledger derived financial attribute value combinations].[Derived financial hierarchy attribute value combination].&amp;[316.24100.00965.54420]" c="316.24100.00965.54420"/>
        <s v="[Ledger derived financial attribute value combinations].[Derived financial hierarchy attribute value combination].&amp;[316.24100.33300.20205.]" c="316.24100.33300.20205."/>
        <s v="[Ledger derived financial attribute value combinations].[Derived financial hierarchy attribute value combination].&amp;[316.24100.33400.03600.]" c="316.24100.33400.03600."/>
        <s v="[Ledger derived financial attribute value combinations].[Derived financial hierarchy attribute value combination].&amp;[316.24100.33600.87000.7099]" c="316.24100.33600.87000.7099"/>
        <s v="[Ledger derived financial attribute value combinations].[Derived financial hierarchy attribute value combination].&amp;[316.24100.33920.93724.]" c="316.24100.33920.93724."/>
        <s v="[Ledger derived financial attribute value combinations].[Derived financial hierarchy attribute value combination].&amp;[316.24100.36710..]" c="316.24100.36710.."/>
        <s v="[Ledger derived financial attribute value combinations].[Derived financial hierarchy attribute value combination].&amp;[316.24200.00009.59530]" c="316.24200.00009.59530"/>
        <s v="[Ledger derived financial attribute value combinations].[Derived financial hierarchy attribute value combination].&amp;[316.24200.00110.59510]" c="316.24200.00110.59510"/>
        <s v="[Ledger derived financial attribute value combinations].[Derived financial hierarchy attribute value combination].&amp;[316.24200.00110.59520]" c="316.24200.00110.59520"/>
        <s v="[Ledger derived financial attribute value combinations].[Derived financial hierarchy attribute value combination].&amp;[316.24200.00110.59530]" c="316.24200.00110.59530"/>
        <s v="[Ledger derived financial attribute value combinations].[Derived financial hierarchy attribute value combination].&amp;[316.24200.00120.59510]" c="316.24200.00120.59510"/>
        <s v="[Ledger derived financial attribute value combinations].[Derived financial hierarchy attribute value combination].&amp;[316.24200.00120.59530]" c="316.24200.00120.59530"/>
        <s v="[Ledger derived financial attribute value combinations].[Derived financial hierarchy attribute value combination].&amp;[316.24200.00130.59510]" c="316.24200.00130.59510"/>
        <s v="[Ledger derived financial attribute value combinations].[Derived financial hierarchy attribute value combination].&amp;[316.24200.00130.59530]" c="316.24200.00130.59530"/>
        <s v="[Ledger derived financial attribute value combinations].[Derived financial hierarchy attribute value combination].&amp;[316.24200.00154.59510]" c="316.24200.00154.59510"/>
        <s v="[Ledger derived financial attribute value combinations].[Derived financial hierarchy attribute value combination].&amp;[316.24200.00154.59520]" c="316.24200.00154.59520"/>
        <s v="[Ledger derived financial attribute value combinations].[Derived financial hierarchy attribute value combination].&amp;[316.24200.00154.59530]" c="316.24200.00154.59530"/>
        <s v="[Ledger derived financial attribute value combinations].[Derived financial hierarchy attribute value combination].&amp;[316.24200.00220.59510]" c="316.24200.00220.59510"/>
        <s v="[Ledger derived financial attribute value combinations].[Derived financial hierarchy attribute value combination].&amp;[316.24200.00220.59520]" c="316.24200.00220.59520"/>
        <s v="[Ledger derived financial attribute value combinations].[Derived financial hierarchy attribute value combination].&amp;[316.24200.00220.59530]" c="316.24200.00220.59530"/>
        <s v="[Ledger derived financial attribute value combinations].[Derived financial hierarchy attribute value combination].&amp;[316.24200.00230.59510]" c="316.24200.00230.59510"/>
        <s v="[Ledger derived financial attribute value combinations].[Derived financial hierarchy attribute value combination].&amp;[316.24200.00230.59520]" c="316.24200.00230.59520"/>
        <s v="[Ledger derived financial attribute value combinations].[Derived financial hierarchy attribute value combination].&amp;[316.24200.00230.59530]" c="316.24200.00230.59530"/>
        <s v="[Ledger derived financial attribute value combinations].[Derived financial hierarchy attribute value combination].&amp;[316.24200.00233.59510]" c="316.24200.00233.59510"/>
        <s v="[Ledger derived financial attribute value combinations].[Derived financial hierarchy attribute value combination].&amp;[316.24200.00233.59530]" c="316.24200.00233.59530"/>
        <s v="[Ledger derived financial attribute value combinations].[Derived financial hierarchy attribute value combination].&amp;[316.24200.00235.59510]" c="316.24200.00235.59510"/>
        <s v="[Ledger derived financial attribute value combinations].[Derived financial hierarchy attribute value combination].&amp;[316.24200.00235.59520]" c="316.24200.00235.59520"/>
        <s v="[Ledger derived financial attribute value combinations].[Derived financial hierarchy attribute value combination].&amp;[316.24200.00235.59530]" c="316.24200.00235.59530"/>
        <s v="[Ledger derived financial attribute value combinations].[Derived financial hierarchy attribute value combination].&amp;[316.24200.00250.59510]" c="316.24200.00250.59510"/>
        <s v="[Ledger derived financial attribute value combinations].[Derived financial hierarchy attribute value combination].&amp;[316.24200.00250.59520]" c="316.24200.00250.59520"/>
        <s v="[Ledger derived financial attribute value combinations].[Derived financial hierarchy attribute value combination].&amp;[316.24200.00250.59530]" c="316.24200.00250.59530"/>
        <s v="[Ledger derived financial attribute value combinations].[Derived financial hierarchy attribute value combination].&amp;[316.24200.00260.59510]" c="316.24200.00260.59510"/>
        <s v="[Ledger derived financial attribute value combinations].[Derived financial hierarchy attribute value combination].&amp;[316.24200.00260.59520]" c="316.24200.00260.59520"/>
        <s v="[Ledger derived financial attribute value combinations].[Derived financial hierarchy attribute value combination].&amp;[316.24200.00260.59530]" c="316.24200.00260.59530"/>
        <s v="[Ledger derived financial attribute value combinations].[Derived financial hierarchy attribute value combination].&amp;[316.24200.00310.59510]" c="316.24200.00310.59510"/>
        <s v="[Ledger derived financial attribute value combinations].[Derived financial hierarchy attribute value combination].&amp;[316.24200.00310.59530]" c="316.24200.00310.59530"/>
        <s v="[Ledger derived financial attribute value combinations].[Derived financial hierarchy attribute value combination].&amp;[316.24200.00350.59530]" c="316.24200.00350.59530"/>
        <s v="[Ledger derived financial attribute value combinations].[Derived financial hierarchy attribute value combination].&amp;[316.24200.00360.59510]" c="316.24200.00360.59510"/>
        <s v="[Ledger derived financial attribute value combinations].[Derived financial hierarchy attribute value combination].&amp;[316.24200.00360.59512]" c="316.24200.00360.59512"/>
        <s v="[Ledger derived financial attribute value combinations].[Derived financial hierarchy attribute value combination].&amp;[316.24200.00360.59530]" c="316.24200.00360.59530"/>
        <s v="[Ledger derived financial attribute value combinations].[Derived financial hierarchy attribute value combination].&amp;[316.24200.00410.59510]" c="316.24200.00410.59510"/>
        <s v="[Ledger derived financial attribute value combinations].[Derived financial hierarchy attribute value combination].&amp;[316.24200.00410.59520]" c="316.24200.00410.59520"/>
        <s v="[Ledger derived financial attribute value combinations].[Derived financial hierarchy attribute value combination].&amp;[316.24200.00410.59530]" c="316.24200.00410.59530"/>
        <s v="[Ledger derived financial attribute value combinations].[Derived financial hierarchy attribute value combination].&amp;[316.24200.00412.59510]" c="316.24200.00412.59510"/>
        <s v="[Ledger derived financial attribute value combinations].[Derived financial hierarchy attribute value combination].&amp;[316.24200.00412.59512]" c="316.24200.00412.59512"/>
        <s v="[Ledger derived financial attribute value combinations].[Derived financial hierarchy attribute value combination].&amp;[316.24200.00412.59520]" c="316.24200.00412.59520"/>
        <s v="[Ledger derived financial attribute value combinations].[Derived financial hierarchy attribute value combination].&amp;[316.24200.00412.59530]" c="316.24200.00412.59530"/>
        <s v="[Ledger derived financial attribute value combinations].[Derived financial hierarchy attribute value combination].&amp;[316.24200.00420.59510]" c="316.24200.00420.59510"/>
        <s v="[Ledger derived financial attribute value combinations].[Derived financial hierarchy attribute value combination].&amp;[316.24200.00420.59530]" c="316.24200.00420.59530"/>
        <s v="[Ledger derived financial attribute value combinations].[Derived financial hierarchy attribute value combination].&amp;[316.24200.00421.59530]" c="316.24200.00421.59530"/>
        <s v="[Ledger derived financial attribute value combinations].[Derived financial hierarchy attribute value combination].&amp;[316.24200.00422.59510]" c="316.24200.00422.59510"/>
        <s v="[Ledger derived financial attribute value combinations].[Derived financial hierarchy attribute value combination].&amp;[316.24200.00422.59520]" c="316.24200.00422.59520"/>
        <s v="[Ledger derived financial attribute value combinations].[Derived financial hierarchy attribute value combination].&amp;[316.24200.00422.59530]" c="316.24200.00422.59530"/>
        <s v="[Ledger derived financial attribute value combinations].[Derived financial hierarchy attribute value combination].&amp;[316.24200.00430.59510]" c="316.24200.00430.59510"/>
        <s v="[Ledger derived financial attribute value combinations].[Derived financial hierarchy attribute value combination].&amp;[316.24200.00440.59510]" c="316.24200.00440.59510"/>
        <s v="[Ledger derived financial attribute value combinations].[Derived financial hierarchy attribute value combination].&amp;[316.24200.00440.59530]" c="316.24200.00440.59530"/>
        <s v="[Ledger derived financial attribute value combinations].[Derived financial hierarchy attribute value combination].&amp;[316.24200.00450.59530]" c="316.24200.00450.59530"/>
        <s v="[Ledger derived financial attribute value combinations].[Derived financial hierarchy attribute value combination].&amp;[316.24200.00471.59530]" c="316.24200.00471.59530"/>
        <s v="[Ledger derived financial attribute value combinations].[Derived financial hierarchy attribute value combination].&amp;[316.24200.00472.59530]" c="316.24200.00472.59530"/>
        <s v="[Ledger derived financial attribute value combinations].[Derived financial hierarchy attribute value combination].&amp;[316.24200.00473.59530]" c="316.24200.00473.59530"/>
        <s v="[Ledger derived financial attribute value combinations].[Derived financial hierarchy attribute value combination].&amp;[316.24200.00475.59510]" c="316.24200.00475.59510"/>
        <s v="[Ledger derived financial attribute value combinations].[Derived financial hierarchy attribute value combination].&amp;[316.24200.00475.59520]" c="316.24200.00475.59520"/>
        <s v="[Ledger derived financial attribute value combinations].[Derived financial hierarchy attribute value combination].&amp;[316.24200.00475.59530]" c="316.24200.00475.59530"/>
        <s v="[Ledger derived financial attribute value combinations].[Derived financial hierarchy attribute value combination].&amp;[316.24200.00480.59510]" c="316.24200.00480.59510"/>
        <s v="[Ledger derived financial attribute value combinations].[Derived financial hierarchy attribute value combination].&amp;[316.24200.00490.59419]" c="316.24200.00490.59419"/>
        <s v="[Ledger derived financial attribute value combinations].[Derived financial hierarchy attribute value combination].&amp;[316.24200.00490.59510]" c="316.24200.00490.59510"/>
        <s v="[Ledger derived financial attribute value combinations].[Derived financial hierarchy attribute value combination].&amp;[316.24200.00490.59530]" c="316.24200.00490.59530"/>
        <s v="[Ledger derived financial attribute value combinations].[Derived financial hierarchy attribute value combination].&amp;[316.24200.00610.59520]" c="316.24200.00610.59520"/>
        <s v="[Ledger derived financial attribute value combinations].[Derived financial hierarchy attribute value combination].&amp;[316.24200.00630.59141]" c="316.24200.00630.59141"/>
        <s v="[Ledger derived financial attribute value combinations].[Derived financial hierarchy attribute value combination].&amp;[316.24200.00630.59510]" c="316.24200.00630.59510"/>
        <s v="[Ledger derived financial attribute value combinations].[Derived financial hierarchy attribute value combination].&amp;[316.24200.00630.59511]" c="316.24200.00630.59511"/>
        <s v="[Ledger derived financial attribute value combinations].[Derived financial hierarchy attribute value combination].&amp;[316.24200.00630.59512]" c="316.24200.00630.59512"/>
        <s v="[Ledger derived financial attribute value combinations].[Derived financial hierarchy attribute value combination].&amp;[316.24200.00630.59530]" c="316.24200.00630.59530"/>
        <s v="[Ledger derived financial attribute value combinations].[Derived financial hierarchy attribute value combination].&amp;[316.24200.00961.59510]" c="316.24200.00961.59510"/>
        <s v="[Ledger derived financial attribute value combinations].[Derived financial hierarchy attribute value combination].&amp;[316.24200.00961.59520]" c="316.24200.00961.59520"/>
        <s v="[Ledger derived financial attribute value combinations].[Derived financial hierarchy attribute value combination].&amp;[316.24200.00961.59530]" c="316.24200.00961.59530"/>
        <s v="[Ledger derived financial attribute value combinations].[Derived financial hierarchy attribute value combination].&amp;[316.24200.00965.59510]" c="316.24200.00965.59510"/>
        <s v="[Ledger derived financial attribute value combinations].[Derived financial hierarchy attribute value combination].&amp;[316.24200.00965.59520]" c="316.24200.00965.59520"/>
        <s v="[Ledger derived financial attribute value combinations].[Derived financial hierarchy attribute value combination].&amp;[316.24200.00965.59530]" c="316.24200.00965.59530"/>
        <s v="[Ledger derived financial attribute value combinations].[Derived financial hierarchy attribute value combination].&amp;[316.24200.00980.59510]" c="316.24200.00980.59510"/>
        <s v="[Ledger derived financial attribute value combinations].[Derived financial hierarchy attribute value combination].&amp;[316.24200.00980.59520]" c="316.24200.00980.59520"/>
        <s v="[Ledger derived financial attribute value combinations].[Derived financial hierarchy attribute value combination].&amp;[316.24200.00980.59530]" c="316.24200.00980.59530"/>
        <s v="[Ledger derived financial attribute value combinations].[Derived financial hierarchy attribute value combination].&amp;[316.24200.33300.20205.]" c="316.24200.33300.20205."/>
        <s v="[Ledger derived financial attribute value combinations].[Derived financial hierarchy attribute value combination].&amp;[316.24200.33400.01300.]" c="316.24200.33400.01300."/>
        <s v="[Ledger derived financial attribute value combinations].[Derived financial hierarchy attribute value combination].&amp;[316.24200.33400.03100.]" c="316.24200.33400.03100."/>
        <s v="[Ledger derived financial attribute value combinations].[Derived financial hierarchy attribute value combination].&amp;[316.24200.33400.03600.]" c="316.24200.33400.03600."/>
        <s v="[Ledger derived financial attribute value combinations].[Derived financial hierarchy attribute value combination].&amp;[316.24200.33400.03630.]" c="316.24200.33400.03630."/>
        <s v="[Ledger derived financial attribute value combinations].[Derived financial hierarchy attribute value combination].&amp;[316.24200.33400.03800.]" c="316.24200.33400.03800."/>
        <s v="[Ledger derived financial attribute value combinations].[Derived financial hierarchy attribute value combination].&amp;[316.24200.33400.04200.]" c="316.24200.33400.04200."/>
        <s v="[Ledger derived financial attribute value combinations].[Derived financial hierarchy attribute value combination].&amp;[316.24200.36111..]" c="316.24200.36111.."/>
        <s v="[Ledger derived financial attribute value combinations].[Derived financial hierarchy attribute value combination].&amp;[316.24200.36712..]" c="316.24200.36712.."/>
        <s v="[Ledger derived financial attribute value combinations].[Derived financial hierarchy attribute value combination].&amp;[316.24200.39180..]" c="316.24200.39180.."/>
        <s v="[Ledger derived financial attribute value combinations].[Derived financial hierarchy attribute value combination].&amp;[316.24200.39510..]" c="316.24200.39510.."/>
        <s v="[Ledger derived financial attribute value combinations].[Derived financial hierarchy attribute value combination].&amp;[316.24201.00110.59510]" c="316.24201.00110.59510"/>
        <s v="[Ledger derived financial attribute value combinations].[Derived financial hierarchy attribute value combination].&amp;[316.24201.00110.59530]" c="316.24201.00110.59530"/>
        <s v="[Ledger derived financial attribute value combinations].[Derived financial hierarchy attribute value combination].&amp;[316.24201.00130.59510]" c="316.24201.00130.59510"/>
        <s v="[Ledger derived financial attribute value combinations].[Derived financial hierarchy attribute value combination].&amp;[316.24201.00154.59510]" c="316.24201.00154.59510"/>
        <s v="[Ledger derived financial attribute value combinations].[Derived financial hierarchy attribute value combination].&amp;[316.24201.00220.59510]" c="316.24201.00220.59510"/>
        <s v="[Ledger derived financial attribute value combinations].[Derived financial hierarchy attribute value combination].&amp;[316.24201.00220.59530]" c="316.24201.00220.59530"/>
        <s v="[Ledger derived financial attribute value combinations].[Derived financial hierarchy attribute value combination].&amp;[316.24201.00230.59510]" c="316.24201.00230.59510"/>
        <s v="[Ledger derived financial attribute value combinations].[Derived financial hierarchy attribute value combination].&amp;[316.24201.00230.59530]" c="316.24201.00230.59530"/>
        <s v="[Ledger derived financial attribute value combinations].[Derived financial hierarchy attribute value combination].&amp;[316.24201.00233.59510]" c="316.24201.00233.59510"/>
        <s v="[Ledger derived financial attribute value combinations].[Derived financial hierarchy attribute value combination].&amp;[316.24201.00235.59510]" c="316.24201.00235.59510"/>
        <s v="[Ledger derived financial attribute value combinations].[Derived financial hierarchy attribute value combination].&amp;[316.24201.00235.59530]" c="316.24201.00235.59530"/>
        <s v="[Ledger derived financial attribute value combinations].[Derived financial hierarchy attribute value combination].&amp;[316.24201.00250.59510]" c="316.24201.00250.59510"/>
        <s v="[Ledger derived financial attribute value combinations].[Derived financial hierarchy attribute value combination].&amp;[316.24201.00250.59530]" c="316.24201.00250.59530"/>
        <s v="[Ledger derived financial attribute value combinations].[Derived financial hierarchy attribute value combination].&amp;[316.24201.00260.59510]" c="316.24201.00260.59510"/>
        <s v="[Ledger derived financial attribute value combinations].[Derived financial hierarchy attribute value combination].&amp;[316.24201.00260.59530]" c="316.24201.00260.59530"/>
        <s v="[Ledger derived financial attribute value combinations].[Derived financial hierarchy attribute value combination].&amp;[316.24201.00360.59530]" c="316.24201.00360.59530"/>
        <s v="[Ledger derived financial attribute value combinations].[Derived financial hierarchy attribute value combination].&amp;[316.24201.00410.59510]" c="316.24201.00410.59510"/>
        <s v="[Ledger derived financial attribute value combinations].[Derived financial hierarchy attribute value combination].&amp;[316.24201.00410.59530]" c="316.24201.00410.59530"/>
        <s v="[Ledger derived financial attribute value combinations].[Derived financial hierarchy attribute value combination].&amp;[316.24201.00412.59510]" c="316.24201.00412.59510"/>
        <s v="[Ledger derived financial attribute value combinations].[Derived financial hierarchy attribute value combination].&amp;[316.24201.00430.59510]" c="316.24201.00430.59510"/>
        <s v="[Ledger derived financial attribute value combinations].[Derived financial hierarchy attribute value combination].&amp;[316.24201.00440.59530]" c="316.24201.00440.59530"/>
        <s v="[Ledger derived financial attribute value combinations].[Derived financial hierarchy attribute value combination].&amp;[316.24201.00472.59510]" c="316.24201.00472.59510"/>
        <s v="[Ledger derived financial attribute value combinations].[Derived financial hierarchy attribute value combination].&amp;[316.24201.00490.59510]" c="316.24201.00490.59510"/>
        <s v="[Ledger derived financial attribute value combinations].[Derived financial hierarchy attribute value combination].&amp;[316.24201.00490.59530]" c="316.24201.00490.59530"/>
        <s v="[Ledger derived financial attribute value combinations].[Derived financial hierarchy attribute value combination].&amp;[316.24201.00630.59530]" c="316.24201.00630.59530"/>
        <s v="[Ledger derived financial attribute value combinations].[Derived financial hierarchy attribute value combination].&amp;[316.24201.00961.59510]" c="316.24201.00961.59510"/>
        <s v="[Ledger derived financial attribute value combinations].[Derived financial hierarchy attribute value combination].&amp;[316.24201.00961.59530]" c="316.24201.00961.59530"/>
        <s v="[Ledger derived financial attribute value combinations].[Derived financial hierarchy attribute value combination].&amp;[316.24201.00965.59510]" c="316.24201.00965.59510"/>
        <s v="[Ledger derived financial attribute value combinations].[Derived financial hierarchy attribute value combination].&amp;[316.24201.00965.59530]" c="316.24201.00965.59530"/>
        <s v="[Ledger derived financial attribute value combinations].[Derived financial hierarchy attribute value combination].&amp;[316.24201.00980.59510]" c="316.24201.00980.59510"/>
        <s v="[Ledger derived financial attribute value combinations].[Derived financial hierarchy attribute value combination].&amp;[316.24201.00980.59530]" c="316.24201.00980.59530"/>
        <s v="[Ledger derived financial attribute value combinations].[Derived financial hierarchy attribute value combination].&amp;[316.29000.33300..]" c="316.29000.33300.."/>
        <s v="[Ledger derived financial attribute value combinations].[Derived financial hierarchy attribute value combination].&amp;[316.29000.34410..]" c="316.29000.34410.."/>
        <s v="[Ledger derived financial attribute value combinations].[Derived financial hierarchy attribute value combination].&amp;[316.29000.34585..]" c="316.29000.34585.."/>
        <s v="[Ledger derived financial attribute value combinations].[Derived financial hierarchy attribute value combination].&amp;[316.29000.36111..]" c="316.29000.36111.."/>
        <s v="[Ledger derived financial attribute value combinations].[Derived financial hierarchy attribute value combination].&amp;[316.29000.36250..]" c="316.29000.36250.."/>
        <s v="[Ledger derived financial attribute value combinations].[Derived financial hierarchy attribute value combination].&amp;[316.29000.36712..]" c="316.29000.36712.."/>
        <s v="[Ledger derived financial attribute value combinations].[Derived financial hierarchy attribute value combination].&amp;[316.29000.36990..]" c="316.29000.36990.."/>
        <s v="[Ledger derived financial attribute value combinations].[Derived financial hierarchy attribute value combination].&amp;[316.50100.00490.57410]" c="316.50100.00490.57410"/>
        <s v="[Ledger derived financial attribute value combinations].[Derived financial hierarchy attribute value combination].&amp;[316.51888.00000.50800]" c="316.51888.00000.50800"/>
        <s v="[Ledger derived financial attribute value combinations].[Derived financial hierarchy attribute value combination].&amp;[317.00000.30500..]" c="317.00000.30500.."/>
        <s v="[Ledger derived financial attribute value combinations].[Derived financial hierarchy attribute value combination].&amp;[317.02020.00550.59700]" c="317.02020.00550.59700"/>
        <s v="[Ledger derived financial attribute value combinations].[Derived financial hierarchy attribute value combination].&amp;[317.02099.00550.59700]" c="317.02099.00550.59700"/>
        <s v="[Ledger derived financial attribute value combinations].[Derived financial hierarchy attribute value combination].&amp;[317.02125.39700..]" c="317.02125.39700.."/>
        <s v="[Ledger derived financial attribute value combinations].[Derived financial hierarchy attribute value combination].&amp;[317.02319.00550.59700]" c="317.02319.00550.59700"/>
        <s v="[Ledger derived financial attribute value combinations].[Derived financial hierarchy attribute value combination].&amp;[317.09000.36111..]" c="317.09000.36111.."/>
        <s v="[Ledger derived financial attribute value combinations].[Derived financial hierarchy attribute value combination].&amp;[317.60103.00350.59422]" c="317.60103.00350.59422"/>
        <s v="[Ledger derived financial attribute value combinations].[Derived financial hierarchy attribute value combination].&amp;[317.60200.00360.59422]" c="317.60200.00360.59422"/>
        <s v="[Ledger derived financial attribute value combinations].[Derived financial hierarchy attribute value combination].&amp;[317.62000.00009.59422]" c="317.62000.00009.59422"/>
        <s v="[Ledger derived financial attribute value combinations].[Derived financial hierarchy attribute value combination].&amp;[317.62000.00110.59422]" c="317.62000.00110.59422"/>
        <s v="[Ledger derived financial attribute value combinations].[Derived financial hierarchy attribute value combination].&amp;[317.62000.00120.59422]" c="317.62000.00120.59422"/>
        <s v="[Ledger derived financial attribute value combinations].[Derived financial hierarchy attribute value combination].&amp;[317.62000.00220.59422]" c="317.62000.00220.59422"/>
        <s v="[Ledger derived financial attribute value combinations].[Derived financial hierarchy attribute value combination].&amp;[317.62000.00230.59422]" c="317.62000.00230.59422"/>
        <s v="[Ledger derived financial attribute value combinations].[Derived financial hierarchy attribute value combination].&amp;[317.62000.00231.59422]" c="317.62000.00231.59422"/>
        <s v="[Ledger derived financial attribute value combinations].[Derived financial hierarchy attribute value combination].&amp;[317.62000.00235.59422]" c="317.62000.00235.59422"/>
        <s v="[Ledger derived financial attribute value combinations].[Derived financial hierarchy attribute value combination].&amp;[317.62000.00250.59422]" c="317.62000.00250.59422"/>
        <s v="[Ledger derived financial attribute value combinations].[Derived financial hierarchy attribute value combination].&amp;[317.62000.00260.59422]" c="317.62000.00260.59422"/>
        <s v="[Ledger derived financial attribute value combinations].[Derived financial hierarchy attribute value combination].&amp;[317.62000.00310.59422]" c="317.62000.00310.59422"/>
        <s v="[Ledger derived financial attribute value combinations].[Derived financial hierarchy attribute value combination].&amp;[317.62000.00320.59422]" c="317.62000.00320.59422"/>
        <s v="[Ledger derived financial attribute value combinations].[Derived financial hierarchy attribute value combination].&amp;[317.62000.00350.52222]" c="317.62000.00350.52222"/>
        <s v="[Ledger derived financial attribute value combinations].[Derived financial hierarchy attribute value combination].&amp;[317.62000.00350.59422]" c="317.62000.00350.59422"/>
        <s v="[Ledger derived financial attribute value combinations].[Derived financial hierarchy attribute value combination].&amp;[317.62000.00351.59422]" c="317.62000.00351.59422"/>
        <s v="[Ledger derived financial attribute value combinations].[Derived financial hierarchy attribute value combination].&amp;[317.62000.00360.59422]" c="317.62000.00360.59422"/>
        <s v="[Ledger derived financial attribute value combinations].[Derived financial hierarchy attribute value combination].&amp;[317.62000.00361.59422]" c="317.62000.00361.59422"/>
        <s v="[Ledger derived financial attribute value combinations].[Derived financial hierarchy attribute value combination].&amp;[317.62000.00362.59422]" c="317.62000.00362.59422"/>
        <s v="[Ledger derived financial attribute value combinations].[Derived financial hierarchy attribute value combination].&amp;[317.62000.00370.59422]" c="317.62000.00370.59422"/>
        <s v="[Ledger derived financial attribute value combinations].[Derived financial hierarchy attribute value combination].&amp;[317.62000.00401.59422]" c="317.62000.00401.59422"/>
        <s v="[Ledger derived financial attribute value combinations].[Derived financial hierarchy attribute value combination].&amp;[317.62000.00410.59422]" c="317.62000.00410.59422"/>
        <s v="[Ledger derived financial attribute value combinations].[Derived financial hierarchy attribute value combination].&amp;[317.62000.00412.59422]" c="317.62000.00412.59422"/>
        <s v="[Ledger derived financial attribute value combinations].[Derived financial hierarchy attribute value combination].&amp;[317.62000.00420.59422]" c="317.62000.00420.59422"/>
        <s v="[Ledger derived financial attribute value combinations].[Derived financial hierarchy attribute value combination].&amp;[317.62000.00421.59422]" c="317.62000.00421.59422"/>
        <s v="[Ledger derived financial attribute value combinations].[Derived financial hierarchy attribute value combination].&amp;[317.62000.00422.59422]" c="317.62000.00422.59422"/>
        <s v="[Ledger derived financial attribute value combinations].[Derived financial hierarchy attribute value combination].&amp;[317.62000.00440.59422]" c="317.62000.00440.59422"/>
        <s v="[Ledger derived financial attribute value combinations].[Derived financial hierarchy attribute value combination].&amp;[317.62000.00471.59422]" c="317.62000.00471.59422"/>
        <s v="[Ledger derived financial attribute value combinations].[Derived financial hierarchy attribute value combination].&amp;[317.62000.00472.59422]" c="317.62000.00472.59422"/>
        <s v="[Ledger derived financial attribute value combinations].[Derived financial hierarchy attribute value combination].&amp;[317.62000.00473.59422]" c="317.62000.00473.59422"/>
        <s v="[Ledger derived financial attribute value combinations].[Derived financial hierarchy attribute value combination].&amp;[317.62000.00475.59422]" c="317.62000.00475.59422"/>
        <s v="[Ledger derived financial attribute value combinations].[Derived financial hierarchy attribute value combination].&amp;[317.62000.00490.59422]" c="317.62000.00490.59422"/>
        <s v="[Ledger derived financial attribute value combinations].[Derived financial hierarchy attribute value combination].&amp;[317.62000.00620.59422]" c="317.62000.00620.59422"/>
        <s v="[Ledger derived financial attribute value combinations].[Derived financial hierarchy attribute value combination].&amp;[317.62000.00630.59422]" c="317.62000.00630.59422"/>
        <s v="[Ledger derived financial attribute value combinations].[Derived financial hierarchy attribute value combination].&amp;[317.62000.00640.59422]" c="317.62000.00640.59422"/>
        <s v="[Ledger derived financial attribute value combinations].[Derived financial hierarchy attribute value combination].&amp;[317.62000.00910.52210]" c="317.62000.00910.52210"/>
        <s v="[Ledger derived financial attribute value combinations].[Derived financial hierarchy attribute value combination].&amp;[317.62000.00911.52210]" c="317.62000.00911.52210"/>
        <s v="[Ledger derived financial attribute value combinations].[Derived financial hierarchy attribute value combination].&amp;[317.62000.00961.59422]" c="317.62000.00961.59422"/>
        <s v="[Ledger derived financial attribute value combinations].[Derived financial hierarchy attribute value combination].&amp;[317.62000.00965.59422]" c="317.62000.00965.59422"/>
        <s v="[Ledger derived financial attribute value combinations].[Derived financial hierarchy attribute value combination].&amp;[317.62000.00980.59422]" c="317.62000.00980.59422"/>
        <s v="[Ledger derived financial attribute value combinations].[Derived financial hierarchy attribute value combination].&amp;[317.62000.34585..]" c="317.62000.34585.."/>
        <s v="[Ledger derived financial attribute value combinations].[Derived financial hierarchy attribute value combination].&amp;[317.62000.36111..]" c="317.62000.36111.."/>
        <s v="[Ledger derived financial attribute value combinations].[Derived financial hierarchy attribute value combination].&amp;[318.00000.30500..]" c="318.00000.30500.."/>
        <s v="[Ledger derived financial attribute value combinations].[Derived financial hierarchy attribute value combination].&amp;[318.02099.00550.59700]" c="318.02099.00550.59700"/>
        <s v="[Ledger derived financial attribute value combinations].[Derived financial hierarchy attribute value combination].&amp;[318.02319.00550.59700]" c="318.02319.00550.59700"/>
        <s v="[Ledger derived financial attribute value combinations].[Derived financial hierarchy attribute value combination].&amp;[318.09000.36111..]" c="318.09000.36111.."/>
        <s v="[Ledger derived financial attribute value combinations].[Derived financial hierarchy attribute value combination].&amp;[318.51888.00000.50800]" c="318.51888.00000.50800"/>
        <s v="[Ledger derived financial attribute value combinations].[Derived financial hierarchy attribute value combination].&amp;[318.70202.00910.52110]" c="318.70202.00910.52110"/>
        <s v="[Ledger derived financial attribute value combinations].[Derived financial hierarchy attribute value combination].&amp;[318.70202.00911.52110]" c="318.70202.00911.52110"/>
        <s v="[Ledger derived financial attribute value combinations].[Derived financial hierarchy attribute value combination].&amp;[318.70202.36111..]" c="318.70202.36111.."/>
        <s v="[Ledger derived financial attribute value combinations].[Derived financial hierarchy attribute value combination].&amp;[319.00000.30500..]" c="319.00000.30500.."/>
        <s v="[Ledger derived financial attribute value combinations].[Derived financial hierarchy attribute value combination].&amp;[319.01600.00471.51990]" c="319.01600.00471.51990"/>
        <s v="[Ledger derived financial attribute value combinations].[Derived financial hierarchy attribute value combination].&amp;[319.01600.00471.59119]" c="319.01600.00471.59119"/>
        <s v="[Ledger derived financial attribute value combinations].[Derived financial hierarchy attribute value combination].&amp;[319.01600.00475.51990]" c="319.01600.00475.51990"/>
        <s v="[Ledger derived financial attribute value combinations].[Derived financial hierarchy attribute value combination].&amp;[319.01600.00475.59119]" c="319.01600.00475.59119"/>
        <s v="[Ledger derived financial attribute value combinations].[Derived financial hierarchy attribute value combination].&amp;[319.01600.00480.51990]" c="319.01600.00480.51990"/>
        <s v="[Ledger derived financial attribute value combinations].[Derived financial hierarchy attribute value combination].&amp;[319.01600.00480.59119]" c="319.01600.00480.59119"/>
        <s v="[Ledger derived financial attribute value combinations].[Derived financial hierarchy attribute value combination].&amp;[319.01600.00480.59419]" c="319.01600.00480.59419"/>
        <s v="[Ledger derived financial attribute value combinations].[Derived financial hierarchy attribute value combination].&amp;[319.01600.00630.59530]" c="319.01600.00630.59530"/>
        <s v="[Ledger derived financial attribute value combinations].[Derived financial hierarchy attribute value combination].&amp;[319.01600.00710.51990]" c="319.01600.00710.51990"/>
        <s v="[Ledger derived financial attribute value combinations].[Derived financial hierarchy attribute value combination].&amp;[319.01600.00710.59119]" c="319.01600.00710.59119"/>
        <s v="[Ledger derived financial attribute value combinations].[Derived financial hierarchy attribute value combination].&amp;[319.01600.00830.51990]" c="319.01600.00830.51990"/>
        <s v="[Ledger derived financial attribute value combinations].[Derived financial hierarchy attribute value combination].&amp;[319.01600.00830.59119]" c="319.01600.00830.59119"/>
        <s v="[Ledger derived financial attribute value combinations].[Derived financial hierarchy attribute value combination].&amp;[319.01600.00830.59200]" c="319.01600.00830.59200"/>
        <s v="[Ledger derived financial attribute value combinations].[Derived financial hierarchy attribute value combination].&amp;[319.01600.00830.59210]" c="319.01600.00830.59210"/>
        <s v="[Ledger derived financial attribute value combinations].[Derived financial hierarchy attribute value combination].&amp;[319.01600.00890.59119]" c="319.01600.00890.59119"/>
        <s v="[Ledger derived financial attribute value combinations].[Derived financial hierarchy attribute value combination].&amp;[319.01614.00422.59419]" c="319.01614.00422.59419"/>
        <s v="[Ledger derived financial attribute value combinations].[Derived financial hierarchy attribute value combination].&amp;[319.01700.00910.51990]" c="319.01700.00910.51990"/>
        <s v="[Ledger derived financial attribute value combinations].[Derived financial hierarchy attribute value combination].&amp;[319.01700.00911.51990]" c="319.01700.00911.51990"/>
        <s v="[Ledger derived financial attribute value combinations].[Derived financial hierarchy attribute value combination].&amp;[319.02020.00550.59700]" c="319.02020.00550.59700"/>
        <s v="[Ledger derived financial attribute value combinations].[Derived financial hierarchy attribute value combination].&amp;[319.02099.00550.59700]" c="319.02099.00550.59700"/>
        <s v="[Ledger derived financial attribute value combinations].[Derived financial hierarchy attribute value combination].&amp;[319.02100.39700..]" c="319.02100.39700.."/>
        <s v="[Ledger derived financial attribute value combinations].[Derived financial hierarchy attribute value combination].&amp;[319.02118.39700..]" c="319.02118.39700.."/>
        <s v="[Ledger derived financial attribute value combinations].[Derived financial hierarchy attribute value combination].&amp;[319.02125.39700..]" c="319.02125.39700.."/>
        <s v="[Ledger derived financial attribute value combinations].[Derived financial hierarchy attribute value combination].&amp;[319.02314.39700..]" c="319.02314.39700.."/>
        <s v="[Ledger derived financial attribute value combinations].[Derived financial hierarchy attribute value combination].&amp;[319.02316.39700..]" c="319.02316.39700.."/>
        <s v="[Ledger derived financial attribute value combinations].[Derived financial hierarchy attribute value combination].&amp;[319.02317.39700..]" c="319.02317.39700.."/>
        <s v="[Ledger derived financial attribute value combinations].[Derived financial hierarchy attribute value combination].&amp;[319.02318.39700..]" c="319.02318.39700.."/>
        <s v="[Ledger derived financial attribute value combinations].[Derived financial hierarchy attribute value combination].&amp;[319.02319.39700..]" c="319.02319.39700.."/>
        <s v="[Ledger derived financial attribute value combinations].[Derived financial hierarchy attribute value combination].&amp;[319.09000.31310..7087]" c="319.09000.31310..7087"/>
        <s v="[Ledger derived financial attribute value combinations].[Derived financial hierarchy attribute value combination].&amp;[319.09000.34914..7800]" c="319.09000.34914..7800"/>
        <s v="[Ledger derived financial attribute value combinations].[Derived financial hierarchy attribute value combination].&amp;[319.09000.34914..7801]" c="319.09000.34914..7801"/>
        <s v="[Ledger derived financial attribute value combinations].[Derived financial hierarchy attribute value combination].&amp;[319.09000.34914..7802]" c="319.09000.34914..7802"/>
        <s v="[Ledger derived financial attribute value combinations].[Derived financial hierarchy attribute value combination].&amp;[319.09000.34914..7803]" c="319.09000.34914..7803"/>
        <s v="[Ledger derived financial attribute value combinations].[Derived financial hierarchy attribute value combination].&amp;[319.09000.34914..7804]" c="319.09000.34914..7804"/>
        <s v="[Ledger derived financial attribute value combinations].[Derived financial hierarchy attribute value combination].&amp;[319.09000.34914..7806]" c="319.09000.34914..7806"/>
        <s v="[Ledger derived financial attribute value combinations].[Derived financial hierarchy attribute value combination].&amp;[319.09000.36111..]" c="319.09000.36111.."/>
        <s v="[Ledger derived financial attribute value combinations].[Derived financial hierarchy attribute value combination].&amp;[319.10100.00410.51310]" c="319.10100.00410.51310"/>
        <s v="[Ledger derived financial attribute value combinations].[Derived financial hierarchy attribute value combination].&amp;[319.40102.00710.59119]" c="319.40102.00710.59119"/>
        <s v="[Ledger derived financial attribute value combinations].[Derived financial hierarchy attribute value combination].&amp;[319.40102.00830.59210]" c="319.40102.00830.59210"/>
        <s v="[Ledger derived financial attribute value combinations].[Derived financial hierarchy attribute value combination].&amp;[319.49000.36111..]" c="319.49000.36111.."/>
        <s v="[Ledger derived financial attribute value combinations].[Derived financial hierarchy attribute value combination].&amp;[319.51888.00000.50800]" c="319.51888.00000.50800"/>
        <s v="[Ledger derived financial attribute value combinations].[Derived financial hierarchy attribute value combination].&amp;[319.51888.36111..]" c="319.51888.36111.."/>
        <s v="[Ledger derived financial attribute value combinations].[Derived financial hierarchy attribute value combination].&amp;[319.62000.00110.59422]" c="319.62000.00110.59422"/>
        <s v="[Ledger derived financial attribute value combinations].[Derived financial hierarchy attribute value combination].&amp;[319.62000.00154.59422]" c="319.62000.00154.59422"/>
        <s v="[Ledger derived financial attribute value combinations].[Derived financial hierarchy attribute value combination].&amp;[319.62000.00220.59422]" c="319.62000.00220.59422"/>
        <s v="[Ledger derived financial attribute value combinations].[Derived financial hierarchy attribute value combination].&amp;[319.62000.00230.59422]" c="319.62000.00230.59422"/>
        <s v="[Ledger derived financial attribute value combinations].[Derived financial hierarchy attribute value combination].&amp;[319.62000.00235.59422]" c="319.62000.00235.59422"/>
        <s v="[Ledger derived financial attribute value combinations].[Derived financial hierarchy attribute value combination].&amp;[319.62000.00250.59422]" c="319.62000.00250.59422"/>
        <s v="[Ledger derived financial attribute value combinations].[Derived financial hierarchy attribute value combination].&amp;[319.62000.00260.59422]" c="319.62000.00260.59422"/>
        <s v="[Ledger derived financial attribute value combinations].[Derived financial hierarchy attribute value combination].&amp;[319.62000.00410.59422]" c="319.62000.00410.59422"/>
        <s v="[Ledger derived financial attribute value combinations].[Derived financial hierarchy attribute value combination].&amp;[319.62000.00412.59422]" c="319.62000.00412.59422"/>
        <s v="[Ledger derived financial attribute value combinations].[Derived financial hierarchy attribute value combination].&amp;[319.62000.00490.59422]" c="319.62000.00490.59422"/>
        <s v="[Ledger derived financial attribute value combinations].[Derived financial hierarchy attribute value combination].&amp;[319.62000.00630.59422]" c="319.62000.00630.59422"/>
        <s v="[Ledger derived financial attribute value combinations].[Derived financial hierarchy attribute value combination].&amp;[319.62000.00961.59422]" c="319.62000.00961.59422"/>
        <s v="[Ledger derived financial attribute value combinations].[Derived financial hierarchy attribute value combination].&amp;[319.62000.00965.59422]" c="319.62000.00965.59422"/>
        <s v="[Ledger derived financial attribute value combinations].[Derived financial hierarchy attribute value combination].&amp;[319.62000.00980.59422]" c="319.62000.00980.59422"/>
        <s v="[Ledger derived financial attribute value combinations].[Derived financial hierarchy attribute value combination].&amp;[319.62000.34585..]" c="319.62000.34585.."/>
        <s v="[Ledger derived financial attribute value combinations].[Derived financial hierarchy attribute value combination].&amp;[319.62000.36710..]" c="319.62000.36710.."/>
        <s v="[Ledger derived financial attribute value combinations].[Derived financial hierarchy attribute value combination].&amp;[319.70201.00480.59565]" c="319.70201.00480.59565"/>
        <s v="[Ledger derived financial attribute value combinations].[Derived financial hierarchy attribute value combination].&amp;[319.70201.00630.59421]" c="319.70201.00630.59421"/>
        <s v="[Ledger derived financial attribute value combinations].[Derived financial hierarchy attribute value combination].&amp;[319.70201.00641.59428]" c="319.70201.00641.59428"/>
        <s v="[Ledger derived financial attribute value combinations].[Derived financial hierarchy attribute value combination].&amp;[319.72140.00110.59564]" c="319.72140.00110.59564"/>
        <s v="[Ledger derived financial attribute value combinations].[Derived financial hierarchy attribute value combination].&amp;[319.72140.00154.59564]" c="319.72140.00154.59564"/>
        <s v="[Ledger derived financial attribute value combinations].[Derived financial hierarchy attribute value combination].&amp;[319.72140.00220.59564]" c="319.72140.00220.59564"/>
        <s v="[Ledger derived financial attribute value combinations].[Derived financial hierarchy attribute value combination].&amp;[319.72140.00230.59564]" c="319.72140.00230.59564"/>
        <s v="[Ledger derived financial attribute value combinations].[Derived financial hierarchy attribute value combination].&amp;[319.72140.00235.59564]" c="319.72140.00235.59564"/>
        <s v="[Ledger derived financial attribute value combinations].[Derived financial hierarchy attribute value combination].&amp;[319.72140.00250.59564]" c="319.72140.00250.59564"/>
        <s v="[Ledger derived financial attribute value combinations].[Derived financial hierarchy attribute value combination].&amp;[319.72140.00260.59564]" c="319.72140.00260.59564"/>
        <s v="[Ledger derived financial attribute value combinations].[Derived financial hierarchy attribute value combination].&amp;[319.72140.00410.59564]" c="319.72140.00410.59564"/>
        <s v="[Ledger derived financial attribute value combinations].[Derived financial hierarchy attribute value combination].&amp;[319.72140.00412.59564]" c="319.72140.00412.59564"/>
        <s v="[Ledger derived financial attribute value combinations].[Derived financial hierarchy attribute value combination].&amp;[319.72140.00961.59564]" c="319.72140.00961.59564"/>
        <s v="[Ledger derived financial attribute value combinations].[Derived financial hierarchy attribute value combination].&amp;[319.72140.00965.59564]" c="319.72140.00965.59564"/>
        <s v="[Ledger derived financial attribute value combinations].[Derived financial hierarchy attribute value combination].&amp;[319.72140.00980.59564]" c="319.72140.00980.59564"/>
        <s v="[Ledger derived financial attribute value combinations].[Derived financial hierarchy attribute value combination].&amp;[319.80500.00410.55920]" c="319.80500.00410.55920"/>
        <s v="[Ledger derived financial attribute value combinations].[Derived financial hierarchy attribute value combination].&amp;[319.80500.00490.55920]" c="319.80500.00490.55920"/>
        <s v="[Ledger derived financial attribute value combinations].[Derived financial hierarchy attribute value combination].&amp;[319.82300.00110.59565]" c="319.82300.00110.59565"/>
        <s v="[Ledger derived financial attribute value combinations].[Derived financial hierarchy attribute value combination].&amp;[319.82300.00220.59565]" c="319.82300.00220.59565"/>
        <s v="[Ledger derived financial attribute value combinations].[Derived financial hierarchy attribute value combination].&amp;[319.82300.00230.59565]" c="319.82300.00230.59565"/>
        <s v="[Ledger derived financial attribute value combinations].[Derived financial hierarchy attribute value combination].&amp;[319.82300.00233.59565]" c="319.82300.00233.59565"/>
        <s v="[Ledger derived financial attribute value combinations].[Derived financial hierarchy attribute value combination].&amp;[319.82300.00235.59565]" c="319.82300.00235.59565"/>
        <s v="[Ledger derived financial attribute value combinations].[Derived financial hierarchy attribute value combination].&amp;[319.82300.00250.59565]" c="319.82300.00250.59565"/>
        <s v="[Ledger derived financial attribute value combinations].[Derived financial hierarchy attribute value combination].&amp;[319.82300.00260.59565]" c="319.82300.00260.59565"/>
        <s v="[Ledger derived financial attribute value combinations].[Derived financial hierarchy attribute value combination].&amp;[319.82300.00410.59565]" c="319.82300.00410.59565"/>
        <s v="[Ledger derived financial attribute value combinations].[Derived financial hierarchy attribute value combination].&amp;[319.82300.00490.59565]" c="319.82300.00490.59565"/>
        <s v="[Ledger derived financial attribute value combinations].[Derived financial hierarchy attribute value combination].&amp;[319.82300.00610.59565]" c="319.82300.00610.59565"/>
        <s v="[Ledger derived financial attribute value combinations].[Derived financial hierarchy attribute value combination].&amp;[319.82300.00630.59565]" c="319.82300.00630.59565"/>
        <s v="[Ledger derived financial attribute value combinations].[Derived financial hierarchy attribute value combination].&amp;[319.82300.00961.59565]" c="319.82300.00961.59565"/>
        <s v="[Ledger derived financial attribute value combinations].[Derived financial hierarchy attribute value combination].&amp;[319.82300.00965.59565]" c="319.82300.00965.59565"/>
        <s v="[Ledger derived financial attribute value combinations].[Derived financial hierarchy attribute value combination].&amp;[319.82300.00980.59565]" c="319.82300.00980.59565"/>
        <s v="[Ledger derived financial attribute value combinations].[Derived financial hierarchy attribute value combination].&amp;[401.00000.00010.53430]" c="401.00000.00010.53430"/>
        <s v="[Ledger derived financial attribute value combinations].[Derived financial hierarchy attribute value combination].&amp;[401.00000.00010.53530]" c="401.00000.00010.53530"/>
        <s v="[Ledger derived financial attribute value combinations].[Derived financial hierarchy attribute value combination].&amp;[401.00000.00011.53430]" c="401.00000.00011.53430"/>
        <s v="[Ledger derived financial attribute value combinations].[Derived financial hierarchy attribute value combination].&amp;[401.00000.00011.53530]" c="401.00000.00011.53530"/>
        <s v="[Ledger derived financial attribute value combinations].[Derived financial hierarchy attribute value combination].&amp;[401.00000.30500..]" c="401.00000.30500.."/>
        <s v="[Ledger derived financial attribute value combinations].[Derived financial hierarchy attribute value combination].&amp;[401.02403.00550.59700]" c="401.02403.00550.59700"/>
        <s v="[Ledger derived financial attribute value combinations].[Derived financial hierarchy attribute value combination].&amp;[401.02403.00551.59700]" c="401.02403.00551.59700"/>
        <s v="[Ledger derived financial attribute value combinations].[Derived financial hierarchy attribute value combination].&amp;[401.02403.00554.59700]" c="401.02403.00554.59700"/>
        <s v="[Ledger derived financial attribute value combinations].[Derived financial hierarchy attribute value combination].&amp;[401.02404.00550.59700]" c="401.02404.00550.59700"/>
        <s v="[Ledger derived financial attribute value combinations].[Derived financial hierarchy attribute value combination].&amp;[401.02404.00554.59700]" c="401.02404.00554.59700"/>
        <s v="[Ledger derived financial attribute value combinations].[Derived financial hierarchy attribute value combination].&amp;[401.09000.36910..]" c="401.09000.36910.."/>
        <s v="[Ledger derived financial attribute value combinations].[Derived financial hierarchy attribute value combination].&amp;[401.21201.00110.53223]" c="401.21201.00110.53223"/>
        <s v="[Ledger derived financial attribute value combinations].[Derived financial hierarchy attribute value combination].&amp;[401.21201.00117.53223]" c="401.21201.00117.53223"/>
        <s v="[Ledger derived financial attribute value combinations].[Derived financial hierarchy attribute value combination].&amp;[401.21201.00120.53223]" c="401.21201.00120.53223"/>
        <s v="[Ledger derived financial attribute value combinations].[Derived financial hierarchy attribute value combination].&amp;[401.21201.00154.53223]" c="401.21201.00154.53223"/>
        <s v="[Ledger derived financial attribute value combinations].[Derived financial hierarchy attribute value combination].&amp;[401.21201.00217.53223]" c="401.21201.00217.53223"/>
        <s v="[Ledger derived financial attribute value combinations].[Derived financial hierarchy attribute value combination].&amp;[401.21201.00220.53223]" c="401.21201.00220.53223"/>
        <s v="[Ledger derived financial attribute value combinations].[Derived financial hierarchy attribute value combination].&amp;[401.21201.00230.53223]" c="401.21201.00230.53223"/>
        <s v="[Ledger derived financial attribute value combinations].[Derived financial hierarchy attribute value combination].&amp;[401.21201.00233.53223]" c="401.21201.00233.53223"/>
        <s v="[Ledger derived financial attribute value combinations].[Derived financial hierarchy attribute value combination].&amp;[401.21201.00235.53223]" c="401.21201.00235.53223"/>
        <s v="[Ledger derived financial attribute value combinations].[Derived financial hierarchy attribute value combination].&amp;[401.21201.00240.53223]" c="401.21201.00240.53223"/>
        <s v="[Ledger derived financial attribute value combinations].[Derived financial hierarchy attribute value combination].&amp;[401.21201.00250.53223]" c="401.21201.00250.53223"/>
        <s v="[Ledger derived financial attribute value combinations].[Derived financial hierarchy attribute value combination].&amp;[401.21201.00310.53210]" c="401.21201.00310.53210"/>
        <s v="[Ledger derived financial attribute value combinations].[Derived financial hierarchy attribute value combination].&amp;[401.21201.00310.53223]" c="401.21201.00310.53223"/>
        <s v="[Ledger derived financial attribute value combinations].[Derived financial hierarchy attribute value combination].&amp;[401.21201.00350.53223]" c="401.21201.00350.53223"/>
        <s v="[Ledger derived financial attribute value combinations].[Derived financial hierarchy attribute value combination].&amp;[401.21201.00353.53223]" c="401.21201.00353.53223"/>
        <s v="[Ledger derived financial attribute value combinations].[Derived financial hierarchy attribute value combination].&amp;[401.21201.00410.53223]" c="401.21201.00410.53223"/>
        <s v="[Ledger derived financial attribute value combinations].[Derived financial hierarchy attribute value combination].&amp;[401.21201.00412.53223]" c="401.21201.00412.53223"/>
        <s v="[Ledger derived financial attribute value combinations].[Derived financial hierarchy attribute value combination].&amp;[401.21201.00422.53223]" c="401.21201.00422.53223"/>
        <s v="[Ledger derived financial attribute value combinations].[Derived financial hierarchy attribute value combination].&amp;[401.21201.00430.53223]" c="401.21201.00430.53223"/>
        <s v="[Ledger derived financial attribute value combinations].[Derived financial hierarchy attribute value combination].&amp;[401.21201.00440.53223]" c="401.21201.00440.53223"/>
        <s v="[Ledger derived financial attribute value combinations].[Derived financial hierarchy attribute value combination].&amp;[401.21201.00480.53223]" c="401.21201.00480.53223"/>
        <s v="[Ledger derived financial attribute value combinations].[Derived financial hierarchy attribute value combination].&amp;[401.21201.00490.53223]" c="401.21201.00490.53223"/>
        <s v="[Ledger derived financial attribute value combinations].[Derived financial hierarchy attribute value combination].&amp;[401.21201.00491.53223]" c="401.21201.00491.53223"/>
        <s v="[Ledger derived financial attribute value combinations].[Derived financial hierarchy attribute value combination].&amp;[401.21201.00910.53223]" c="401.21201.00910.53223"/>
        <s v="[Ledger derived financial attribute value combinations].[Derived financial hierarchy attribute value combination].&amp;[401.21201.00915.53223]" c="401.21201.00915.53223"/>
        <s v="[Ledger derived financial attribute value combinations].[Derived financial hierarchy attribute value combination].&amp;[401.21201.00916.53223]" c="401.21201.00916.53223"/>
        <s v="[Ledger derived financial attribute value combinations].[Derived financial hierarchy attribute value combination].&amp;[401.21201.00954.53223]" c="401.21201.00954.53223"/>
        <s v="[Ledger derived financial attribute value combinations].[Derived financial hierarchy attribute value combination].&amp;[401.21201.00955.53223]" c="401.21201.00955.53223"/>
        <s v="[Ledger derived financial attribute value combinations].[Derived financial hierarchy attribute value combination].&amp;[401.21201.00956.53223]" c="401.21201.00956.53223"/>
        <s v="[Ledger derived financial attribute value combinations].[Derived financial hierarchy attribute value combination].&amp;[401.21201.00957.53223]" c="401.21201.00957.53223"/>
        <s v="[Ledger derived financial attribute value combinations].[Derived financial hierarchy attribute value combination].&amp;[401.21201.00958.53223]" c="401.21201.00958.53223"/>
        <s v="[Ledger derived financial attribute value combinations].[Derived financial hierarchy attribute value combination].&amp;[401.21201.00961.53223]" c="401.21201.00961.53223"/>
        <s v="[Ledger derived financial attribute value combinations].[Derived financial hierarchy attribute value combination].&amp;[401.21201.00965.53223]" c="401.21201.00965.53223"/>
        <s v="[Ledger derived financial attribute value combinations].[Derived financial hierarchy attribute value combination].&amp;[401.21201.00980.53223]" c="401.21201.00980.53223"/>
        <s v="[Ledger derived financial attribute value combinations].[Derived financial hierarchy attribute value combination].&amp;[401.21201.00981.53223]" c="401.21201.00981.53223"/>
        <s v="[Ledger derived financial attribute value combinations].[Derived financial hierarchy attribute value combination].&amp;[401.21201.00987.53223]" c="401.21201.00987.53223"/>
        <s v="[Ledger derived financial attribute value combinations].[Derived financial hierarchy attribute value combination].&amp;[401.21202.00110.53210]" c="401.21202.00110.53210"/>
        <s v="[Ledger derived financial attribute value combinations].[Derived financial hierarchy attribute value combination].&amp;[401.21202.00117.53210]" c="401.21202.00117.53210"/>
        <s v="[Ledger derived financial attribute value combinations].[Derived financial hierarchy attribute value combination].&amp;[401.21202.00120.53210]" c="401.21202.00120.53210"/>
        <s v="[Ledger derived financial attribute value combinations].[Derived financial hierarchy attribute value combination].&amp;[401.21202.00154.53210]" c="401.21202.00154.53210"/>
        <s v="[Ledger derived financial attribute value combinations].[Derived financial hierarchy attribute value combination].&amp;[401.21202.00217.53210]" c="401.21202.00217.53210"/>
        <s v="[Ledger derived financial attribute value combinations].[Derived financial hierarchy attribute value combination].&amp;[401.21202.00220.53210]" c="401.21202.00220.53210"/>
        <s v="[Ledger derived financial attribute value combinations].[Derived financial hierarchy attribute value combination].&amp;[401.21202.00230.53210]" c="401.21202.00230.53210"/>
        <s v="[Ledger derived financial attribute value combinations].[Derived financial hierarchy attribute value combination].&amp;[401.21202.00233.53210]" c="401.21202.00233.53210"/>
        <s v="[Ledger derived financial attribute value combinations].[Derived financial hierarchy attribute value combination].&amp;[401.21202.00235.53210]" c="401.21202.00235.53210"/>
        <s v="[Ledger derived financial attribute value combinations].[Derived financial hierarchy attribute value combination].&amp;[401.21202.00240.53210]" c="401.21202.00240.53210"/>
        <s v="[Ledger derived financial attribute value combinations].[Derived financial hierarchy attribute value combination].&amp;[401.21202.00250.53210]" c="401.21202.00250.53210"/>
        <s v="[Ledger derived financial attribute value combinations].[Derived financial hierarchy attribute value combination].&amp;[401.21202.00310.53210]" c="401.21202.00310.53210"/>
        <s v="[Ledger derived financial attribute value combinations].[Derived financial hierarchy attribute value combination].&amp;[401.21202.00350.53210]" c="401.21202.00350.53210"/>
        <s v="[Ledger derived financial attribute value combinations].[Derived financial hierarchy attribute value combination].&amp;[401.21202.00353.53210]" c="401.21202.00353.53210"/>
        <s v="[Ledger derived financial attribute value combinations].[Derived financial hierarchy attribute value combination].&amp;[401.21202.00410.53210]" c="401.21202.00410.53210"/>
        <s v="[Ledger derived financial attribute value combinations].[Derived financial hierarchy attribute value combination].&amp;[401.21202.00412.53210]" c="401.21202.00412.53210"/>
        <s v="[Ledger derived financial attribute value combinations].[Derived financial hierarchy attribute value combination].&amp;[401.21202.00420.53210]" c="401.21202.00420.53210"/>
        <s v="[Ledger derived financial attribute value combinations].[Derived financial hierarchy attribute value combination].&amp;[401.21202.00422.53210]" c="401.21202.00422.53210"/>
        <s v="[Ledger derived financial attribute value combinations].[Derived financial hierarchy attribute value combination].&amp;[401.21202.00430.53210]" c="401.21202.00430.53210"/>
        <s v="[Ledger derived financial attribute value combinations].[Derived financial hierarchy attribute value combination].&amp;[401.21202.00440.53210]" c="401.21202.00440.53210"/>
        <s v="[Ledger derived financial attribute value combinations].[Derived financial hierarchy attribute value combination].&amp;[401.21202.00480.53210]" c="401.21202.00480.53210"/>
        <s v="[Ledger derived financial attribute value combinations].[Derived financial hierarchy attribute value combination].&amp;[401.21202.00490.53210]" c="401.21202.00490.53210"/>
        <s v="[Ledger derived financial attribute value combinations].[Derived financial hierarchy attribute value combination].&amp;[401.21202.00491.53210]" c="401.21202.00491.53210"/>
        <s v="[Ledger derived financial attribute value combinations].[Derived financial hierarchy attribute value combination].&amp;[401.21202.00910.53210]" c="401.21202.00910.53210"/>
        <s v="[Ledger derived financial attribute value combinations].[Derived financial hierarchy attribute value combination].&amp;[401.21202.00913.53210]" c="401.21202.00913.53210"/>
        <s v="[Ledger derived financial attribute value combinations].[Derived financial hierarchy attribute value combination].&amp;[401.21202.00915.53210]" c="401.21202.00915.53210"/>
        <s v="[Ledger derived financial attribute value combinations].[Derived financial hierarchy attribute value combination].&amp;[401.21202.00916.53210]" c="401.21202.00916.53210"/>
        <s v="[Ledger derived financial attribute value combinations].[Derived financial hierarchy attribute value combination].&amp;[401.21202.00954.53210]" c="401.21202.00954.53210"/>
        <s v="[Ledger derived financial attribute value combinations].[Derived financial hierarchy attribute value combination].&amp;[401.21202.00955.53210]" c="401.21202.00955.53210"/>
        <s v="[Ledger derived financial attribute value combinations].[Derived financial hierarchy attribute value combination].&amp;[401.21202.00956.53210]" c="401.21202.00956.53210"/>
        <s v="[Ledger derived financial attribute value combinations].[Derived financial hierarchy attribute value combination].&amp;[401.21202.00957.53210]" c="401.21202.00957.53210"/>
        <s v="[Ledger derived financial attribute value combinations].[Derived financial hierarchy attribute value combination].&amp;[401.21202.00958.53210]" c="401.21202.00958.53210"/>
        <s v="[Ledger derived financial attribute value combinations].[Derived financial hierarchy attribute value combination].&amp;[401.21202.00961.53210]" c="401.21202.00961.53210"/>
        <s v="[Ledger derived financial attribute value combinations].[Derived financial hierarchy attribute value combination].&amp;[401.21202.00965.53210]" c="401.21202.00965.53210"/>
        <s v="[Ledger derived financial attribute value combinations].[Derived financial hierarchy attribute value combination].&amp;[401.21202.00980.53210]" c="401.21202.00980.53210"/>
        <s v="[Ledger derived financial attribute value combinations].[Derived financial hierarchy attribute value combination].&amp;[401.21202.00981.53210]" c="401.21202.00981.53210"/>
        <s v="[Ledger derived financial attribute value combinations].[Derived financial hierarchy attribute value combination].&amp;[401.21202.00987.53210]" c="401.21202.00987.53210"/>
        <s v="[Ledger derived financial attribute value combinations].[Derived financial hierarchy attribute value combination].&amp;[401.21203.00009.53481]" c="401.21203.00009.53481"/>
        <s v="[Ledger derived financial attribute value combinations].[Derived financial hierarchy attribute value combination].&amp;[401.21203.00110.53481]" c="401.21203.00110.53481"/>
        <s v="[Ledger derived financial attribute value combinations].[Derived financial hierarchy attribute value combination].&amp;[401.21203.00117.53481]" c="401.21203.00117.53481"/>
        <s v="[Ledger derived financial attribute value combinations].[Derived financial hierarchy attribute value combination].&amp;[401.21203.00120.53481]" c="401.21203.00120.53481"/>
        <s v="[Ledger derived financial attribute value combinations].[Derived financial hierarchy attribute value combination].&amp;[401.21203.00130.53481]" c="401.21203.00130.53481"/>
        <s v="[Ledger derived financial attribute value combinations].[Derived financial hierarchy attribute value combination].&amp;[401.21203.00154.53481]" c="401.21203.00154.53481"/>
        <s v="[Ledger derived financial attribute value combinations].[Derived financial hierarchy attribute value combination].&amp;[401.21203.00217.53481]" c="401.21203.00217.53481"/>
        <s v="[Ledger derived financial attribute value combinations].[Derived financial hierarchy attribute value combination].&amp;[401.21203.00220.53481]" c="401.21203.00220.53481"/>
        <s v="[Ledger derived financial attribute value combinations].[Derived financial hierarchy attribute value combination].&amp;[401.21203.00230.53481]" c="401.21203.00230.53481"/>
        <s v="[Ledger derived financial attribute value combinations].[Derived financial hierarchy attribute value combination].&amp;[401.21203.00231.53481]" c="401.21203.00231.53481"/>
        <s v="[Ledger derived financial attribute value combinations].[Derived financial hierarchy attribute value combination].&amp;[401.21203.00233.53481]" c="401.21203.00233.53481"/>
        <s v="[Ledger derived financial attribute value combinations].[Derived financial hierarchy attribute value combination].&amp;[401.21203.00235.53481]" c="401.21203.00235.53481"/>
        <s v="[Ledger derived financial attribute value combinations].[Derived financial hierarchy attribute value combination].&amp;[401.21203.00240.53481]" c="401.21203.00240.53481"/>
        <s v="[Ledger derived financial attribute value combinations].[Derived financial hierarchy attribute value combination].&amp;[401.21203.00250.53481]" c="401.21203.00250.53481"/>
        <s v="[Ledger derived financial attribute value combinations].[Derived financial hierarchy attribute value combination].&amp;[401.21203.00310.53481]" c="401.21203.00310.53481"/>
        <s v="[Ledger derived financial attribute value combinations].[Derived financial hierarchy attribute value combination].&amp;[401.21203.00320.53481]" c="401.21203.00320.53481"/>
        <s v="[Ledger derived financial attribute value combinations].[Derived financial hierarchy attribute value combination].&amp;[401.21203.00350.53481]" c="401.21203.00350.53481"/>
        <s v="[Ledger derived financial attribute value combinations].[Derived financial hierarchy attribute value combination].&amp;[401.21203.00353.53481]" c="401.21203.00353.53481"/>
        <s v="[Ledger derived financial attribute value combinations].[Derived financial hierarchy attribute value combination].&amp;[401.21203.00360.53481]" c="401.21203.00360.53481"/>
        <s v="[Ledger derived financial attribute value combinations].[Derived financial hierarchy attribute value combination].&amp;[401.21203.00370.53481]" c="401.21203.00370.53481"/>
        <s v="[Ledger derived financial attribute value combinations].[Derived financial hierarchy attribute value combination].&amp;[401.21203.00370.53581]" c="401.21203.00370.53581"/>
        <s v="[Ledger derived financial attribute value combinations].[Derived financial hierarchy attribute value combination].&amp;[401.21203.00370.58514]" c="401.21203.00370.58514"/>
        <s v="[Ledger derived financial attribute value combinations].[Derived financial hierarchy attribute value combination].&amp;[401.21203.00380.53481]" c="401.21203.00380.53481"/>
        <s v="[Ledger derived financial attribute value combinations].[Derived financial hierarchy attribute value combination].&amp;[401.21203.00380.58514]" c="401.21203.00380.58514"/>
        <s v="[Ledger derived financial attribute value combinations].[Derived financial hierarchy attribute value combination].&amp;[401.21203.00410.53481]" c="401.21203.00410.53481"/>
        <s v="[Ledger derived financial attribute value combinations].[Derived financial hierarchy attribute value combination].&amp;[401.21203.00420.53481]" c="401.21203.00420.53481"/>
        <s v="[Ledger derived financial attribute value combinations].[Derived financial hierarchy attribute value combination].&amp;[401.21203.00421.53481]" c="401.21203.00421.53481"/>
        <s v="[Ledger derived financial attribute value combinations].[Derived financial hierarchy attribute value combination].&amp;[401.21203.00422.53481]" c="401.21203.00422.53481"/>
        <s v="[Ledger derived financial attribute value combinations].[Derived financial hierarchy attribute value combination].&amp;[401.21203.00430.53481]" c="401.21203.00430.53481"/>
        <s v="[Ledger derived financial attribute value combinations].[Derived financial hierarchy attribute value combination].&amp;[401.21203.00440.53481]" c="401.21203.00440.53481"/>
        <s v="[Ledger derived financial attribute value combinations].[Derived financial hierarchy attribute value combination].&amp;[401.21203.00450.53481]" c="401.21203.00450.53481"/>
        <s v="[Ledger derived financial attribute value combinations].[Derived financial hierarchy attribute value combination].&amp;[401.21203.00471.53481]" c="401.21203.00471.53481"/>
        <s v="[Ledger derived financial attribute value combinations].[Derived financial hierarchy attribute value combination].&amp;[401.21203.00472.53481]" c="401.21203.00472.53481"/>
        <s v="[Ledger derived financial attribute value combinations].[Derived financial hierarchy attribute value combination].&amp;[401.21203.00473.53481]" c="401.21203.00473.53481"/>
        <s v="[Ledger derived financial attribute value combinations].[Derived financial hierarchy attribute value combination].&amp;[401.21203.00474.53481]" c="401.21203.00474.53481"/>
        <s v="[Ledger derived financial attribute value combinations].[Derived financial hierarchy attribute value combination].&amp;[401.21203.00475.53481]" c="401.21203.00475.53481"/>
        <s v="[Ledger derived financial attribute value combinations].[Derived financial hierarchy attribute value combination].&amp;[401.21203.00480.53481]" c="401.21203.00480.53481"/>
        <s v="[Ledger derived financial attribute value combinations].[Derived financial hierarchy attribute value combination].&amp;[401.21203.00481.53481]" c="401.21203.00481.53481"/>
        <s v="[Ledger derived financial attribute value combinations].[Derived financial hierarchy attribute value combination].&amp;[401.21203.00490.53210]" c="401.21203.00490.53210"/>
        <s v="[Ledger derived financial attribute value combinations].[Derived financial hierarchy attribute value combination].&amp;[401.21203.00490.53410]" c="401.21203.00490.53410"/>
        <s v="[Ledger derived financial attribute value combinations].[Derived financial hierarchy attribute value combination].&amp;[401.21203.00490.53481]" c="401.21203.00490.53481"/>
        <s v="[Ledger derived financial attribute value combinations].[Derived financial hierarchy attribute value combination].&amp;[401.21203.00491.53210]" c="401.21203.00491.53210"/>
        <s v="[Ledger derived financial attribute value combinations].[Derived financial hierarchy attribute value combination].&amp;[401.21203.00491.53481]" c="401.21203.00491.53481"/>
        <s v="[Ledger derived financial attribute value combinations].[Derived financial hierarchy attribute value combination].&amp;[401.21203.00510.53481]" c="401.21203.00510.53481"/>
        <s v="[Ledger derived financial attribute value combinations].[Derived financial hierarchy attribute value combination].&amp;[401.21203.00510.53581]" c="401.21203.00510.53581"/>
        <s v="[Ledger derived financial attribute value combinations].[Derived financial hierarchy attribute value combination].&amp;[401.21203.00530.53481]" c="401.21203.00530.53481"/>
        <s v="[Ledger derived financial attribute value combinations].[Derived financial hierarchy attribute value combination].&amp;[401.21203.00630.59434]" c="401.21203.00630.59434"/>
        <s v="[Ledger derived financial attribute value combinations].[Derived financial hierarchy attribute value combination].&amp;[401.21203.00640.59400]" c="401.21203.00640.59400"/>
        <s v="[Ledger derived financial attribute value combinations].[Derived financial hierarchy attribute value combination].&amp;[401.21203.00640.59434]" c="401.21203.00640.59434"/>
        <s v="[Ledger derived financial attribute value combinations].[Derived financial hierarchy attribute value combination].&amp;[401.21203.00910.53481]" c="401.21203.00910.53481"/>
        <s v="[Ledger derived financial attribute value combinations].[Derived financial hierarchy attribute value combination].&amp;[401.21203.00915.53481]" c="401.21203.00915.53481"/>
        <s v="[Ledger derived financial attribute value combinations].[Derived financial hierarchy attribute value combination].&amp;[401.21203.00916.53481]" c="401.21203.00916.53481"/>
        <s v="[Ledger derived financial attribute value combinations].[Derived financial hierarchy attribute value combination].&amp;[401.21203.00961.53481]" c="401.21203.00961.53481"/>
        <s v="[Ledger derived financial attribute value combinations].[Derived financial hierarchy attribute value combination].&amp;[401.21203.00965.53481]" c="401.21203.00965.53481"/>
        <s v="[Ledger derived financial attribute value combinations].[Derived financial hierarchy attribute value combination].&amp;[401.21203.00980.53481]" c="401.21203.00980.53481"/>
        <s v="[Ledger derived financial attribute value combinations].[Derived financial hierarchy attribute value combination].&amp;[401.21203.00981.53481]" c="401.21203.00981.53481"/>
        <s v="[Ledger derived financial attribute value combinations].[Derived financial hierarchy attribute value combination].&amp;[401.21203.00982.53481]" c="401.21203.00982.53481"/>
        <s v="[Ledger derived financial attribute value combinations].[Derived financial hierarchy attribute value combination].&amp;[401.21204.00009.53581]" c="401.21204.00009.53581"/>
        <s v="[Ledger derived financial attribute value combinations].[Derived financial hierarchy attribute value combination].&amp;[401.21204.00110.53581]" c="401.21204.00110.53581"/>
        <s v="[Ledger derived financial attribute value combinations].[Derived financial hierarchy attribute value combination].&amp;[401.21204.00117.53581]" c="401.21204.00117.53581"/>
        <s v="[Ledger derived financial attribute value combinations].[Derived financial hierarchy attribute value combination].&amp;[401.21204.00120.53581]" c="401.21204.00120.53581"/>
        <s v="[Ledger derived financial attribute value combinations].[Derived financial hierarchy attribute value combination].&amp;[401.21204.00130.53581]" c="401.21204.00130.53581"/>
        <s v="[Ledger derived financial attribute value combinations].[Derived financial hierarchy attribute value combination].&amp;[401.21204.00154.53581]" c="401.21204.00154.53581"/>
        <s v="[Ledger derived financial attribute value combinations].[Derived financial hierarchy attribute value combination].&amp;[401.21204.00217.53581]" c="401.21204.00217.53581"/>
        <s v="[Ledger derived financial attribute value combinations].[Derived financial hierarchy attribute value combination].&amp;[401.21204.00220.53581]" c="401.21204.00220.53581"/>
        <s v="[Ledger derived financial attribute value combinations].[Derived financial hierarchy attribute value combination].&amp;[401.21204.00230.53581]" c="401.21204.00230.53581"/>
        <s v="[Ledger derived financial attribute value combinations].[Derived financial hierarchy attribute value combination].&amp;[401.21204.00233.53581]" c="401.21204.00233.53581"/>
        <s v="[Ledger derived financial attribute value combinations].[Derived financial hierarchy attribute value combination].&amp;[401.21204.00235.53581]" c="401.21204.00235.53581"/>
        <s v="[Ledger derived financial attribute value combinations].[Derived financial hierarchy attribute value combination].&amp;[401.21204.00240.53581]" c="401.21204.00240.53581"/>
        <s v="[Ledger derived financial attribute value combinations].[Derived financial hierarchy attribute value combination].&amp;[401.21204.00250.53581]" c="401.21204.00250.53581"/>
        <s v="[Ledger derived financial attribute value combinations].[Derived financial hierarchy attribute value combination].&amp;[401.21204.00310.53581]" c="401.21204.00310.53581"/>
        <s v="[Ledger derived financial attribute value combinations].[Derived financial hierarchy attribute value combination].&amp;[401.21204.00320.53581]" c="401.21204.00320.53581"/>
        <s v="[Ledger derived financial attribute value combinations].[Derived financial hierarchy attribute value combination].&amp;[401.21204.00350.53481]" c="401.21204.00350.53481"/>
        <s v="[Ledger derived financial attribute value combinations].[Derived financial hierarchy attribute value combination].&amp;[401.21204.00350.53581]" c="401.21204.00350.53581"/>
        <s v="[Ledger derived financial attribute value combinations].[Derived financial hierarchy attribute value combination].&amp;[401.21204.00351.53581]" c="401.21204.00351.53581"/>
        <s v="[Ledger derived financial attribute value combinations].[Derived financial hierarchy attribute value combination].&amp;[401.21204.00353.53581]" c="401.21204.00353.53581"/>
        <s v="[Ledger derived financial attribute value combinations].[Derived financial hierarchy attribute value combination].&amp;[401.21204.00360.53581]" c="401.21204.00360.53581"/>
        <s v="[Ledger derived financial attribute value combinations].[Derived financial hierarchy attribute value combination].&amp;[401.21204.00370.53581]" c="401.21204.00370.53581"/>
        <s v="[Ledger derived financial attribute value combinations].[Derived financial hierarchy attribute value combination].&amp;[401.21204.00410.53581]" c="401.21204.00410.53581"/>
        <s v="[Ledger derived financial attribute value combinations].[Derived financial hierarchy attribute value combination].&amp;[401.21204.00412.53581]" c="401.21204.00412.53581"/>
        <s v="[Ledger derived financial attribute value combinations].[Derived financial hierarchy attribute value combination].&amp;[401.21204.00420.53581]" c="401.21204.00420.53581"/>
        <s v="[Ledger derived financial attribute value combinations].[Derived financial hierarchy attribute value combination].&amp;[401.21204.00421.53581]" c="401.21204.00421.53581"/>
        <s v="[Ledger derived financial attribute value combinations].[Derived financial hierarchy attribute value combination].&amp;[401.21204.00422.53581]" c="401.21204.00422.53581"/>
        <s v="[Ledger derived financial attribute value combinations].[Derived financial hierarchy attribute value combination].&amp;[401.21204.00430.53581]" c="401.21204.00430.53581"/>
        <s v="[Ledger derived financial attribute value combinations].[Derived financial hierarchy attribute value combination].&amp;[401.21204.00440.53581]" c="401.21204.00440.53581"/>
        <s v="[Ledger derived financial attribute value combinations].[Derived financial hierarchy attribute value combination].&amp;[401.21204.00450.53581]" c="401.21204.00450.53581"/>
        <s v="[Ledger derived financial attribute value combinations].[Derived financial hierarchy attribute value combination].&amp;[401.21204.00471.53581]" c="401.21204.00471.53581"/>
        <s v="[Ledger derived financial attribute value combinations].[Derived financial hierarchy attribute value combination].&amp;[401.21204.00472.53581]" c="401.21204.00472.53581"/>
        <s v="[Ledger derived financial attribute value combinations].[Derived financial hierarchy attribute value combination].&amp;[401.21204.00474.53581]" c="401.21204.00474.53581"/>
        <s v="[Ledger derived financial attribute value combinations].[Derived financial hierarchy attribute value combination].&amp;[401.21204.00475.53581]" c="401.21204.00475.53581"/>
        <s v="[Ledger derived financial attribute value combinations].[Derived financial hierarchy attribute value combination].&amp;[401.21204.00476.53581]" c="401.21204.00476.53581"/>
        <s v="[Ledger derived financial attribute value combinations].[Derived financial hierarchy attribute value combination].&amp;[401.21204.00480.53581]" c="401.21204.00480.53581"/>
        <s v="[Ledger derived financial attribute value combinations].[Derived financial hierarchy attribute value combination].&amp;[401.21204.00490.53581]" c="401.21204.00490.53581"/>
        <s v="[Ledger derived financial attribute value combinations].[Derived financial hierarchy attribute value combination].&amp;[401.21204.00491.53481]" c="401.21204.00491.53481"/>
        <s v="[Ledger derived financial attribute value combinations].[Derived financial hierarchy attribute value combination].&amp;[401.21204.00491.53581]" c="401.21204.00491.53581"/>
        <s v="[Ledger derived financial attribute value combinations].[Derived financial hierarchy attribute value combination].&amp;[401.21204.00510.53581]" c="401.21204.00510.53581"/>
        <s v="[Ledger derived financial attribute value combinations].[Derived financial hierarchy attribute value combination].&amp;[401.21204.00640.59400]" c="401.21204.00640.59400"/>
        <s v="[Ledger derived financial attribute value combinations].[Derived financial hierarchy attribute value combination].&amp;[401.21204.00640.59435]" c="401.21204.00640.59435"/>
        <s v="[Ledger derived financial attribute value combinations].[Derived financial hierarchy attribute value combination].&amp;[401.21204.00910.53581]" c="401.21204.00910.53581"/>
        <s v="[Ledger derived financial attribute value combinations].[Derived financial hierarchy attribute value combination].&amp;[401.21204.00915.53581]" c="401.21204.00915.53581"/>
        <s v="[Ledger derived financial attribute value combinations].[Derived financial hierarchy attribute value combination].&amp;[401.21204.00916.53581]" c="401.21204.00916.53581"/>
        <s v="[Ledger derived financial attribute value combinations].[Derived financial hierarchy attribute value combination].&amp;[401.21204.00961.53581]" c="401.21204.00961.53581"/>
        <s v="[Ledger derived financial attribute value combinations].[Derived financial hierarchy attribute value combination].&amp;[401.21204.00965.53581]" c="401.21204.00965.53581"/>
        <s v="[Ledger derived financial attribute value combinations].[Derived financial hierarchy attribute value combination].&amp;[401.21204.00980.53581]" c="401.21204.00980.53581"/>
        <s v="[Ledger derived financial attribute value combinations].[Derived financial hierarchy attribute value combination].&amp;[401.21204.00981.53581]" c="401.21204.00981.53581"/>
        <s v="[Ledger derived financial attribute value combinations].[Derived financial hierarchy attribute value combination].&amp;[401.21204.00982.53581]" c="401.21204.00982.53581"/>
        <s v="[Ledger derived financial attribute value combinations].[Derived financial hierarchy attribute value combination].&amp;[401.21205.00110.53410]" c="401.21205.00110.53410"/>
        <s v="[Ledger derived financial attribute value combinations].[Derived financial hierarchy attribute value combination].&amp;[401.21205.00120.53410]" c="401.21205.00120.53410"/>
        <s v="[Ledger derived financial attribute value combinations].[Derived financial hierarchy attribute value combination].&amp;[401.21205.00154.53410]" c="401.21205.00154.53410"/>
        <s v="[Ledger derived financial attribute value combinations].[Derived financial hierarchy attribute value combination].&amp;[401.21205.00155.53410]" c="401.21205.00155.53410"/>
        <s v="[Ledger derived financial attribute value combinations].[Derived financial hierarchy attribute value combination].&amp;[401.21205.00220.53410]" c="401.21205.00220.53410"/>
        <s v="[Ledger derived financial attribute value combinations].[Derived financial hierarchy attribute value combination].&amp;[401.21205.00230.53410]" c="401.21205.00230.53410"/>
        <s v="[Ledger derived financial attribute value combinations].[Derived financial hierarchy attribute value combination].&amp;[401.21205.00233.53410]" c="401.21205.00233.53410"/>
        <s v="[Ledger derived financial attribute value combinations].[Derived financial hierarchy attribute value combination].&amp;[401.21205.00235.53410]" c="401.21205.00235.53410"/>
        <s v="[Ledger derived financial attribute value combinations].[Derived financial hierarchy attribute value combination].&amp;[401.21205.00250.53410]" c="401.21205.00250.53410"/>
        <s v="[Ledger derived financial attribute value combinations].[Derived financial hierarchy attribute value combination].&amp;[401.21205.00310.53410]" c="401.21205.00310.53410"/>
        <s v="[Ledger derived financial attribute value combinations].[Derived financial hierarchy attribute value combination].&amp;[401.21205.00335.53481]" c="401.21205.00335.53481"/>
        <s v="[Ledger derived financial attribute value combinations].[Derived financial hierarchy attribute value combination].&amp;[401.21205.00336.53481]" c="401.21205.00336.53481"/>
        <s v="[Ledger derived financial attribute value combinations].[Derived financial hierarchy attribute value combination].&amp;[401.21205.00350.53410]" c="401.21205.00350.53410"/>
        <s v="[Ledger derived financial attribute value combinations].[Derived financial hierarchy attribute value combination].&amp;[401.21205.00353.53410]" c="401.21205.00353.53410"/>
        <s v="[Ledger derived financial attribute value combinations].[Derived financial hierarchy attribute value combination].&amp;[401.21205.00410.53410]" c="401.21205.00410.53410"/>
        <s v="[Ledger derived financial attribute value combinations].[Derived financial hierarchy attribute value combination].&amp;[401.21205.00412.53410]" c="401.21205.00412.53410"/>
        <s v="[Ledger derived financial attribute value combinations].[Derived financial hierarchy attribute value combination].&amp;[401.21205.00420.53410]" c="401.21205.00420.53410"/>
        <s v="[Ledger derived financial attribute value combinations].[Derived financial hierarchy attribute value combination].&amp;[401.21205.00421.53410]" c="401.21205.00421.53410"/>
        <s v="[Ledger derived financial attribute value combinations].[Derived financial hierarchy attribute value combination].&amp;[401.21205.00430.53410]" c="401.21205.00430.53410"/>
        <s v="[Ledger derived financial attribute value combinations].[Derived financial hierarchy attribute value combination].&amp;[401.21205.00472.53481]" c="401.21205.00472.53481"/>
        <s v="[Ledger derived financial attribute value combinations].[Derived financial hierarchy attribute value combination].&amp;[401.21205.00480.53410]" c="401.21205.00480.53410"/>
        <s v="[Ledger derived financial attribute value combinations].[Derived financial hierarchy attribute value combination].&amp;[401.21205.00490.53410]" c="401.21205.00490.53410"/>
        <s v="[Ledger derived financial attribute value combinations].[Derived financial hierarchy attribute value combination].&amp;[401.21205.00490.53481]" c="401.21205.00490.53481"/>
        <s v="[Ledger derived financial attribute value combinations].[Derived financial hierarchy attribute value combination].&amp;[401.21205.00491.53410]" c="401.21205.00491.53410"/>
        <s v="[Ledger derived financial attribute value combinations].[Derived financial hierarchy attribute value combination].&amp;[401.21205.00510.53410]" c="401.21205.00510.53410"/>
        <s v="[Ledger derived financial attribute value combinations].[Derived financial hierarchy attribute value combination].&amp;[401.21205.00530.53410]" c="401.21205.00530.53410"/>
        <s v="[Ledger derived financial attribute value combinations].[Derived financial hierarchy attribute value combination].&amp;[401.21205.00530.53481]" c="401.21205.00530.53481"/>
        <s v="[Ledger derived financial attribute value combinations].[Derived financial hierarchy attribute value combination].&amp;[401.21205.00540.53410]" c="401.21205.00540.53410"/>
        <s v="[Ledger derived financial attribute value combinations].[Derived financial hierarchy attribute value combination].&amp;[401.21205.00630.59434]" c="401.21205.00630.59434"/>
        <s v="[Ledger derived financial attribute value combinations].[Derived financial hierarchy attribute value combination].&amp;[401.21205.00640.59434]" c="401.21205.00640.59434"/>
        <s v="[Ledger derived financial attribute value combinations].[Derived financial hierarchy attribute value combination].&amp;[401.21205.00720.58210]" c="401.21205.00720.58210"/>
        <s v="[Ledger derived financial attribute value combinations].[Derived financial hierarchy attribute value combination].&amp;[401.21205.00780.58210]" c="401.21205.00780.58210"/>
        <s v="[Ledger derived financial attribute value combinations].[Derived financial hierarchy attribute value combination].&amp;[401.21205.00810.53410]" c="401.21205.00810.53410"/>
        <s v="[Ledger derived financial attribute value combinations].[Derived financial hierarchy attribute value combination].&amp;[401.21205.00830.59210]" c="401.21205.00830.59210"/>
        <s v="[Ledger derived financial attribute value combinations].[Derived financial hierarchy attribute value combination].&amp;[401.21205.00840.59210]" c="401.21205.00840.59210"/>
        <s v="[Ledger derived financial attribute value combinations].[Derived financial hierarchy attribute value combination].&amp;[401.21205.00890.59210]" c="401.21205.00890.59210"/>
        <s v="[Ledger derived financial attribute value combinations].[Derived financial hierarchy attribute value combination].&amp;[401.21205.00910.53410]" c="401.21205.00910.53410"/>
        <s v="[Ledger derived financial attribute value combinations].[Derived financial hierarchy attribute value combination].&amp;[401.21205.00910.53411]" c="401.21205.00910.53411"/>
        <s v="[Ledger derived financial attribute value combinations].[Derived financial hierarchy attribute value combination].&amp;[401.21205.00913.53410]" c="401.21205.00913.53410"/>
        <s v="[Ledger derived financial attribute value combinations].[Derived financial hierarchy attribute value combination].&amp;[401.21205.00915.53410]" c="401.21205.00915.53410"/>
        <s v="[Ledger derived financial attribute value combinations].[Derived financial hierarchy attribute value combination].&amp;[401.21205.00916.53410]" c="401.21205.00916.53410"/>
        <s v="[Ledger derived financial attribute value combinations].[Derived financial hierarchy attribute value combination].&amp;[401.21205.00954.53410]" c="401.21205.00954.53410"/>
        <s v="[Ledger derived financial attribute value combinations].[Derived financial hierarchy attribute value combination].&amp;[401.21205.00954.53411]" c="401.21205.00954.53411"/>
        <s v="[Ledger derived financial attribute value combinations].[Derived financial hierarchy attribute value combination].&amp;[401.21205.00955.53410]" c="401.21205.00955.53410"/>
        <s v="[Ledger derived financial attribute value combinations].[Derived financial hierarchy attribute value combination].&amp;[401.21205.00956.53410]" c="401.21205.00956.53410"/>
        <s v="[Ledger derived financial attribute value combinations].[Derived financial hierarchy attribute value combination].&amp;[401.21205.00957.53410]" c="401.21205.00957.53410"/>
        <s v="[Ledger derived financial attribute value combinations].[Derived financial hierarchy attribute value combination].&amp;[401.21205.00958.53410]" c="401.21205.00958.53410"/>
        <s v="[Ledger derived financial attribute value combinations].[Derived financial hierarchy attribute value combination].&amp;[401.21205.00960.53410]" c="401.21205.00960.53410"/>
        <s v="[Ledger derived financial attribute value combinations].[Derived financial hierarchy attribute value combination].&amp;[401.21205.00961.53410]" c="401.21205.00961.53410"/>
        <s v="[Ledger derived financial attribute value combinations].[Derived financial hierarchy attribute value combination].&amp;[401.21205.00965.53410]" c="401.21205.00965.53410"/>
        <s v="[Ledger derived financial attribute value combinations].[Derived financial hierarchy attribute value combination].&amp;[401.21206.00110.53510]" c="401.21206.00110.53510"/>
        <s v="[Ledger derived financial attribute value combinations].[Derived financial hierarchy attribute value combination].&amp;[401.21206.00120.53510]" c="401.21206.00120.53510"/>
        <s v="[Ledger derived financial attribute value combinations].[Derived financial hierarchy attribute value combination].&amp;[401.21206.00154.53510]" c="401.21206.00154.53510"/>
        <s v="[Ledger derived financial attribute value combinations].[Derived financial hierarchy attribute value combination].&amp;[401.21206.00155.53510]" c="401.21206.00155.53510"/>
        <s v="[Ledger derived financial attribute value combinations].[Derived financial hierarchy attribute value combination].&amp;[401.21206.00220.53510]" c="401.21206.00220.53510"/>
        <s v="[Ledger derived financial attribute value combinations].[Derived financial hierarchy attribute value combination].&amp;[401.21206.00230.53510]" c="401.21206.00230.53510"/>
        <s v="[Ledger derived financial attribute value combinations].[Derived financial hierarchy attribute value combination].&amp;[401.21206.00233.53510]" c="401.21206.00233.53510"/>
        <s v="[Ledger derived financial attribute value combinations].[Derived financial hierarchy attribute value combination].&amp;[401.21206.00235.53510]" c="401.21206.00235.53510"/>
        <s v="[Ledger derived financial attribute value combinations].[Derived financial hierarchy attribute value combination].&amp;[401.21206.00250.53510]" c="401.21206.00250.53510"/>
        <s v="[Ledger derived financial attribute value combinations].[Derived financial hierarchy attribute value combination].&amp;[401.21206.00310.53510]" c="401.21206.00310.53510"/>
        <s v="[Ledger derived financial attribute value combinations].[Derived financial hierarchy attribute value combination].&amp;[401.21206.00350.53510]" c="401.21206.00350.53510"/>
        <s v="[Ledger derived financial attribute value combinations].[Derived financial hierarchy attribute value combination].&amp;[401.21206.00353.53510]" c="401.21206.00353.53510"/>
        <s v="[Ledger derived financial attribute value combinations].[Derived financial hierarchy attribute value combination].&amp;[401.21206.00410.53410]" c="401.21206.00410.53410"/>
        <s v="[Ledger derived financial attribute value combinations].[Derived financial hierarchy attribute value combination].&amp;[401.21206.00410.53510]" c="401.21206.00410.53510"/>
        <s v="[Ledger derived financial attribute value combinations].[Derived financial hierarchy attribute value combination].&amp;[401.21206.00412.53510]" c="401.21206.00412.53510"/>
        <s v="[Ledger derived financial attribute value combinations].[Derived financial hierarchy attribute value combination].&amp;[401.21206.00420.53510]" c="401.21206.00420.53510"/>
        <s v="[Ledger derived financial attribute value combinations].[Derived financial hierarchy attribute value combination].&amp;[401.21206.00421.53510]" c="401.21206.00421.53510"/>
        <s v="[Ledger derived financial attribute value combinations].[Derived financial hierarchy attribute value combination].&amp;[401.21206.00430.53510]" c="401.21206.00430.53510"/>
        <s v="[Ledger derived financial attribute value combinations].[Derived financial hierarchy attribute value combination].&amp;[401.21206.00480.53510]" c="401.21206.00480.53510"/>
        <s v="[Ledger derived financial attribute value combinations].[Derived financial hierarchy attribute value combination].&amp;[401.21206.00481.53510]" c="401.21206.00481.53510"/>
        <s v="[Ledger derived financial attribute value combinations].[Derived financial hierarchy attribute value combination].&amp;[401.21206.00490.53510]" c="401.21206.00490.53510"/>
        <s v="[Ledger derived financial attribute value combinations].[Derived financial hierarchy attribute value combination].&amp;[401.21206.00491.53510]" c="401.21206.00491.53510"/>
        <s v="[Ledger derived financial attribute value combinations].[Derived financial hierarchy attribute value combination].&amp;[401.21206.00510.53510]" c="401.21206.00510.53510"/>
        <s v="[Ledger derived financial attribute value combinations].[Derived financial hierarchy attribute value combination].&amp;[401.21206.00510.53582]" c="401.21206.00510.53582"/>
        <s v="[Ledger derived financial attribute value combinations].[Derived financial hierarchy attribute value combination].&amp;[401.21206.00530.53510]" c="401.21206.00530.53510"/>
        <s v="[Ledger derived financial attribute value combinations].[Derived financial hierarchy attribute value combination].&amp;[401.21206.00530.53581]" c="401.21206.00530.53581"/>
        <s v="[Ledger derived financial attribute value combinations].[Derived financial hierarchy attribute value combination].&amp;[401.21206.00640.59435]" c="401.21206.00640.59435"/>
        <s v="[Ledger derived financial attribute value combinations].[Derived financial hierarchy attribute value combination].&amp;[401.21206.00910.53510]" c="401.21206.00910.53510"/>
        <s v="[Ledger derived financial attribute value combinations].[Derived financial hierarchy attribute value combination].&amp;[401.21206.00910.53511]" c="401.21206.00910.53511"/>
        <s v="[Ledger derived financial attribute value combinations].[Derived financial hierarchy attribute value combination].&amp;[401.21206.00913.53510]" c="401.21206.00913.53510"/>
        <s v="[Ledger derived financial attribute value combinations].[Derived financial hierarchy attribute value combination].&amp;[401.21206.00915.53510]" c="401.21206.00915.53510"/>
        <s v="[Ledger derived financial attribute value combinations].[Derived financial hierarchy attribute value combination].&amp;[401.21206.00916.53510]" c="401.21206.00916.53510"/>
        <s v="[Ledger derived financial attribute value combinations].[Derived financial hierarchy attribute value combination].&amp;[401.21206.00954.53510]" c="401.21206.00954.53510"/>
        <s v="[Ledger derived financial attribute value combinations].[Derived financial hierarchy attribute value combination].&amp;[401.21206.00954.53511]" c="401.21206.00954.53511"/>
        <s v="[Ledger derived financial attribute value combinations].[Derived financial hierarchy attribute value combination].&amp;[401.21206.00955.53510]" c="401.21206.00955.53510"/>
        <s v="[Ledger derived financial attribute value combinations].[Derived financial hierarchy attribute value combination].&amp;[401.21206.00956.53510]" c="401.21206.00956.53510"/>
        <s v="[Ledger derived financial attribute value combinations].[Derived financial hierarchy attribute value combination].&amp;[401.21206.00957.53510]" c="401.21206.00957.53510"/>
        <s v="[Ledger derived financial attribute value combinations].[Derived financial hierarchy attribute value combination].&amp;[401.21206.00958.53510]" c="401.21206.00958.53510"/>
        <s v="[Ledger derived financial attribute value combinations].[Derived financial hierarchy attribute value combination].&amp;[401.21206.00960.53510]" c="401.21206.00960.53510"/>
        <s v="[Ledger derived financial attribute value combinations].[Derived financial hierarchy attribute value combination].&amp;[401.21206.00961.53510]" c="401.21206.00961.53510"/>
        <s v="[Ledger derived financial attribute value combinations].[Derived financial hierarchy attribute value combination].&amp;[401.21206.00965.53510]" c="401.21206.00965.53510"/>
        <s v="[Ledger derived financial attribute value combinations].[Derived financial hierarchy attribute value combination].&amp;[401.21207.00335.53481]" c="401.21207.00335.53481"/>
        <s v="[Ledger derived financial attribute value combinations].[Derived financial hierarchy attribute value combination].&amp;[401.21207.00336.53481]" c="401.21207.00336.53481"/>
        <s v="[Ledger derived financial attribute value combinations].[Derived financial hierarchy attribute value combination].&amp;[401.21207.00490.53481]" c="401.21207.00490.53481"/>
        <s v="[Ledger derived financial attribute value combinations].[Derived financial hierarchy attribute value combination].&amp;[401.21208.00510.53582]" c="401.21208.00510.53582"/>
        <s v="[Ledger derived financial attribute value combinations].[Derived financial hierarchy attribute value combination].&amp;[401.21209.00110.53410]" c="401.21209.00110.53410"/>
        <s v="[Ledger derived financial attribute value combinations].[Derived financial hierarchy attribute value combination].&amp;[401.21209.00220.53410]" c="401.21209.00220.53410"/>
        <s v="[Ledger derived financial attribute value combinations].[Derived financial hierarchy attribute value combination].&amp;[401.21209.00230.53410]" c="401.21209.00230.53410"/>
        <s v="[Ledger derived financial attribute value combinations].[Derived financial hierarchy attribute value combination].&amp;[401.21209.00235.53410]" c="401.21209.00235.53410"/>
        <s v="[Ledger derived financial attribute value combinations].[Derived financial hierarchy attribute value combination].&amp;[401.21209.00250.53410]" c="401.21209.00250.53410"/>
        <s v="[Ledger derived financial attribute value combinations].[Derived financial hierarchy attribute value combination].&amp;[401.21209.00410.53210]" c="401.21209.00410.53210"/>
        <s v="[Ledger derived financial attribute value combinations].[Derived financial hierarchy attribute value combination].&amp;[401.21209.00410.53410]" c="401.21209.00410.53410"/>
        <s v="[Ledger derived financial attribute value combinations].[Derived financial hierarchy attribute value combination].&amp;[401.21209.00480.53410]" c="401.21209.00480.53410"/>
        <s v="[Ledger derived financial attribute value combinations].[Derived financial hierarchy attribute value combination].&amp;[401.21209.00910.53411]" c="401.21209.00910.53411"/>
        <s v="[Ledger derived financial attribute value combinations].[Derived financial hierarchy attribute value combination].&amp;[401.21209.00961.53410]" c="401.21209.00961.53410"/>
        <s v="[Ledger derived financial attribute value combinations].[Derived financial hierarchy attribute value combination].&amp;[401.21209.00965.53410]" c="401.21209.00965.53410"/>
        <s v="[Ledger derived financial attribute value combinations].[Derived financial hierarchy attribute value combination].&amp;[401.21210.00110.53410]" c="401.21210.00110.53410"/>
        <s v="[Ledger derived financial attribute value combinations].[Derived financial hierarchy attribute value combination].&amp;[401.21210.00220.53410]" c="401.21210.00220.53410"/>
        <s v="[Ledger derived financial attribute value combinations].[Derived financial hierarchy attribute value combination].&amp;[401.21210.00230.53410]" c="401.21210.00230.53410"/>
        <s v="[Ledger derived financial attribute value combinations].[Derived financial hierarchy attribute value combination].&amp;[401.21210.00235.53410]" c="401.21210.00235.53410"/>
        <s v="[Ledger derived financial attribute value combinations].[Derived financial hierarchy attribute value combination].&amp;[401.21210.00250.53410]" c="401.21210.00250.53410"/>
        <s v="[Ledger derived financial attribute value combinations].[Derived financial hierarchy attribute value combination].&amp;[401.21210.00410.53210]" c="401.21210.00410.53210"/>
        <s v="[Ledger derived financial attribute value combinations].[Derived financial hierarchy attribute value combination].&amp;[401.21210.00420.53410]" c="401.21210.00420.53410"/>
        <s v="[Ledger derived financial attribute value combinations].[Derived financial hierarchy attribute value combination].&amp;[401.21210.00480.53410]" c="401.21210.00480.53410"/>
        <s v="[Ledger derived financial attribute value combinations].[Derived financial hierarchy attribute value combination].&amp;[401.21210.00490.53410]" c="401.21210.00490.53410"/>
        <s v="[Ledger derived financial attribute value combinations].[Derived financial hierarchy attribute value combination].&amp;[401.21210.00910.53411]" c="401.21210.00910.53411"/>
        <s v="[Ledger derived financial attribute value combinations].[Derived financial hierarchy attribute value combination].&amp;[401.21210.00961.53410]" c="401.21210.00961.53410"/>
        <s v="[Ledger derived financial attribute value combinations].[Derived financial hierarchy attribute value combination].&amp;[401.21210.00965.53410]" c="401.21210.00965.53410"/>
        <s v="[Ledger derived financial attribute value combinations].[Derived financial hierarchy attribute value combination].&amp;[401.21211.00110.53410]" c="401.21211.00110.53410"/>
        <s v="[Ledger derived financial attribute value combinations].[Derived financial hierarchy attribute value combination].&amp;[401.21211.00110.53421]" c="401.21211.00110.53421"/>
        <s v="[Ledger derived financial attribute value combinations].[Derived financial hierarchy attribute value combination].&amp;[401.21211.00117.53421]" c="401.21211.00117.53421"/>
        <s v="[Ledger derived financial attribute value combinations].[Derived financial hierarchy attribute value combination].&amp;[401.21211.00130.53421]" c="401.21211.00130.53421"/>
        <s v="[Ledger derived financial attribute value combinations].[Derived financial hierarchy attribute value combination].&amp;[401.21211.00217.53421]" c="401.21211.00217.53421"/>
        <s v="[Ledger derived financial attribute value combinations].[Derived financial hierarchy attribute value combination].&amp;[401.21211.00220.53410]" c="401.21211.00220.53410"/>
        <s v="[Ledger derived financial attribute value combinations].[Derived financial hierarchy attribute value combination].&amp;[401.21211.00220.53421]" c="401.21211.00220.53421"/>
        <s v="[Ledger derived financial attribute value combinations].[Derived financial hierarchy attribute value combination].&amp;[401.21211.00230.53410]" c="401.21211.00230.53410"/>
        <s v="[Ledger derived financial attribute value combinations].[Derived financial hierarchy attribute value combination].&amp;[401.21211.00230.53421]" c="401.21211.00230.53421"/>
        <s v="[Ledger derived financial attribute value combinations].[Derived financial hierarchy attribute value combination].&amp;[401.21211.00235.53410]" c="401.21211.00235.53410"/>
        <s v="[Ledger derived financial attribute value combinations].[Derived financial hierarchy attribute value combination].&amp;[401.21211.00240.53421]" c="401.21211.00240.53421"/>
        <s v="[Ledger derived financial attribute value combinations].[Derived financial hierarchy attribute value combination].&amp;[401.21211.00250.53410]" c="401.21211.00250.53410"/>
        <s v="[Ledger derived financial attribute value combinations].[Derived financial hierarchy attribute value combination].&amp;[401.21211.00250.53421]" c="401.21211.00250.53421"/>
        <s v="[Ledger derived financial attribute value combinations].[Derived financial hierarchy attribute value combination].&amp;[401.21211.00310.53210]" c="401.21211.00310.53210"/>
        <s v="[Ledger derived financial attribute value combinations].[Derived financial hierarchy attribute value combination].&amp;[401.21211.00310.53421]" c="401.21211.00310.53421"/>
        <s v="[Ledger derived financial attribute value combinations].[Derived financial hierarchy attribute value combination].&amp;[401.21211.00350.53421]" c="401.21211.00350.53421"/>
        <s v="[Ledger derived financial attribute value combinations].[Derived financial hierarchy attribute value combination].&amp;[401.21211.00353.53421]" c="401.21211.00353.53421"/>
        <s v="[Ledger derived financial attribute value combinations].[Derived financial hierarchy attribute value combination].&amp;[401.21211.00360.53421]" c="401.21211.00360.53421"/>
        <s v="[Ledger derived financial attribute value combinations].[Derived financial hierarchy attribute value combination].&amp;[401.21211.00410.53421]" c="401.21211.00410.53421"/>
        <s v="[Ledger derived financial attribute value combinations].[Derived financial hierarchy attribute value combination].&amp;[401.21211.00412.53421]" c="401.21211.00412.53421"/>
        <s v="[Ledger derived financial attribute value combinations].[Derived financial hierarchy attribute value combination].&amp;[401.21211.00420.53421]" c="401.21211.00420.53421"/>
        <s v="[Ledger derived financial attribute value combinations].[Derived financial hierarchy attribute value combination].&amp;[401.21211.00422.53410]" c="401.21211.00422.53410"/>
        <s v="[Ledger derived financial attribute value combinations].[Derived financial hierarchy attribute value combination].&amp;[401.21211.00430.53421]" c="401.21211.00430.53421"/>
        <s v="[Ledger derived financial attribute value combinations].[Derived financial hierarchy attribute value combination].&amp;[401.21211.00440.53421]" c="401.21211.00440.53421"/>
        <s v="[Ledger derived financial attribute value combinations].[Derived financial hierarchy attribute value combination].&amp;[401.21211.00480.53421]" c="401.21211.00480.53421"/>
        <s v="[Ledger derived financial attribute value combinations].[Derived financial hierarchy attribute value combination].&amp;[401.21211.00490.53421]" c="401.21211.00490.53421"/>
        <s v="[Ledger derived financial attribute value combinations].[Derived financial hierarchy attribute value combination].&amp;[401.21211.00491.53421]" c="401.21211.00491.53421"/>
        <s v="[Ledger derived financial attribute value combinations].[Derived financial hierarchy attribute value combination].&amp;[401.21211.00915.53421]" c="401.21211.00915.53421"/>
        <s v="[Ledger derived financial attribute value combinations].[Derived financial hierarchy attribute value combination].&amp;[401.21211.00916.53421]" c="401.21211.00916.53421"/>
        <s v="[Ledger derived financial attribute value combinations].[Derived financial hierarchy attribute value combination].&amp;[401.21211.00961.53410]" c="401.21211.00961.53410"/>
        <s v="[Ledger derived financial attribute value combinations].[Derived financial hierarchy attribute value combination].&amp;[401.21211.00961.53421]" c="401.21211.00961.53421"/>
        <s v="[Ledger derived financial attribute value combinations].[Derived financial hierarchy attribute value combination].&amp;[401.21211.00965.53410]" c="401.21211.00965.53410"/>
        <s v="[Ledger derived financial attribute value combinations].[Derived financial hierarchy attribute value combination].&amp;[401.21211.00965.53421]" c="401.21211.00965.53421"/>
        <s v="[Ledger derived financial attribute value combinations].[Derived financial hierarchy attribute value combination].&amp;[401.21211.00980.53421]" c="401.21211.00980.53421"/>
        <s v="[Ledger derived financial attribute value combinations].[Derived financial hierarchy attribute value combination].&amp;[401.21211.00981.53421]" c="401.21211.00981.53421"/>
        <s v="[Ledger derived financial attribute value combinations].[Derived financial hierarchy attribute value combination].&amp;[401.21211.00987.53421]" c="401.21211.00987.53421"/>
        <s v="[Ledger derived financial attribute value combinations].[Derived financial hierarchy attribute value combination].&amp;[401.21212.00009.53421]" c="401.21212.00009.53421"/>
        <s v="[Ledger derived financial attribute value combinations].[Derived financial hierarchy attribute value combination].&amp;[401.21212.00110.53410]" c="401.21212.00110.53410"/>
        <s v="[Ledger derived financial attribute value combinations].[Derived financial hierarchy attribute value combination].&amp;[401.21212.00110.53421]" c="401.21212.00110.53421"/>
        <s v="[Ledger derived financial attribute value combinations].[Derived financial hierarchy attribute value combination].&amp;[401.21212.00117.53421]" c="401.21212.00117.53421"/>
        <s v="[Ledger derived financial attribute value combinations].[Derived financial hierarchy attribute value combination].&amp;[401.21212.00130.53421]" c="401.21212.00130.53421"/>
        <s v="[Ledger derived financial attribute value combinations].[Derived financial hierarchy attribute value combination].&amp;[401.21212.00154.53421]" c="401.21212.00154.53421"/>
        <s v="[Ledger derived financial attribute value combinations].[Derived financial hierarchy attribute value combination].&amp;[401.21212.00217.53421]" c="401.21212.00217.53421"/>
        <s v="[Ledger derived financial attribute value combinations].[Derived financial hierarchy attribute value combination].&amp;[401.21212.00220.53421]" c="401.21212.00220.53421"/>
        <s v="[Ledger derived financial attribute value combinations].[Derived financial hierarchy attribute value combination].&amp;[401.21212.00230.53421]" c="401.21212.00230.53421"/>
        <s v="[Ledger derived financial attribute value combinations].[Derived financial hierarchy attribute value combination].&amp;[401.21212.00231.53421]" c="401.21212.00231.53421"/>
        <s v="[Ledger derived financial attribute value combinations].[Derived financial hierarchy attribute value combination].&amp;[401.21212.00233.53421]" c="401.21212.00233.53421"/>
        <s v="[Ledger derived financial attribute value combinations].[Derived financial hierarchy attribute value combination].&amp;[401.21212.00235.53421]" c="401.21212.00235.53421"/>
        <s v="[Ledger derived financial attribute value combinations].[Derived financial hierarchy attribute value combination].&amp;[401.21212.00240.53421]" c="401.21212.00240.53421"/>
        <s v="[Ledger derived financial attribute value combinations].[Derived financial hierarchy attribute value combination].&amp;[401.21212.00250.53421]" c="401.21212.00250.53421"/>
        <s v="[Ledger derived financial attribute value combinations].[Derived financial hierarchy attribute value combination].&amp;[401.21212.00310.53421]" c="401.21212.00310.53421"/>
        <s v="[Ledger derived financial attribute value combinations].[Derived financial hierarchy attribute value combination].&amp;[401.21212.00350.53421]" c="401.21212.00350.53421"/>
        <s v="[Ledger derived financial attribute value combinations].[Derived financial hierarchy attribute value combination].&amp;[401.21212.00353.53421]" c="401.21212.00353.53421"/>
        <s v="[Ledger derived financial attribute value combinations].[Derived financial hierarchy attribute value combination].&amp;[401.21212.00360.53421]" c="401.21212.00360.53421"/>
        <s v="[Ledger derived financial attribute value combinations].[Derived financial hierarchy attribute value combination].&amp;[401.21212.00410.53421]" c="401.21212.00410.53421"/>
        <s v="[Ledger derived financial attribute value combinations].[Derived financial hierarchy attribute value combination].&amp;[401.21212.00412.53421]" c="401.21212.00412.53421"/>
        <s v="[Ledger derived financial attribute value combinations].[Derived financial hierarchy attribute value combination].&amp;[401.21212.00420.53421]" c="401.21212.00420.53421"/>
        <s v="[Ledger derived financial attribute value combinations].[Derived financial hierarchy attribute value combination].&amp;[401.21212.00422.53421]" c="401.21212.00422.53421"/>
        <s v="[Ledger derived financial attribute value combinations].[Derived financial hierarchy attribute value combination].&amp;[401.21212.00430.53421]" c="401.21212.00430.53421"/>
        <s v="[Ledger derived financial attribute value combinations].[Derived financial hierarchy attribute value combination].&amp;[401.21212.00440.53421]" c="401.21212.00440.53421"/>
        <s v="[Ledger derived financial attribute value combinations].[Derived financial hierarchy attribute value combination].&amp;[401.21212.00480.53421]" c="401.21212.00480.53421"/>
        <s v="[Ledger derived financial attribute value combinations].[Derived financial hierarchy attribute value combination].&amp;[401.21212.00490.53421]" c="401.21212.00490.53421"/>
        <s v="[Ledger derived financial attribute value combinations].[Derived financial hierarchy attribute value combination].&amp;[401.21212.00491.53421]" c="401.21212.00491.53421"/>
        <s v="[Ledger derived financial attribute value combinations].[Derived financial hierarchy attribute value combination].&amp;[401.21212.00961.53421]" c="401.21212.00961.53421"/>
        <s v="[Ledger derived financial attribute value combinations].[Derived financial hierarchy attribute value combination].&amp;[401.21212.00965.53421]" c="401.21212.00965.53421"/>
        <s v="[Ledger derived financial attribute value combinations].[Derived financial hierarchy attribute value combination].&amp;[401.21212.00980.53421]" c="401.21212.00980.53421"/>
        <s v="[Ledger derived financial attribute value combinations].[Derived financial hierarchy attribute value combination].&amp;[401.21212.00981.53421]" c="401.21212.00981.53421"/>
        <s v="[Ledger derived financial attribute value combinations].[Derived financial hierarchy attribute value combination].&amp;[401.21212.00987.53421]" c="401.21212.00987.53421"/>
        <s v="[Ledger derived financial attribute value combinations].[Derived financial hierarchy attribute value combination].&amp;[401.21212.33400.03100.]" c="401.21212.33400.03100."/>
        <s v="[Ledger derived financial attribute value combinations].[Derived financial hierarchy attribute value combination].&amp;[401.21214.00110.53581]" c="401.21214.00110.53581"/>
        <s v="[Ledger derived financial attribute value combinations].[Derived financial hierarchy attribute value combination].&amp;[401.21214.00117.53581]" c="401.21214.00117.53581"/>
        <s v="[Ledger derived financial attribute value combinations].[Derived financial hierarchy attribute value combination].&amp;[401.21214.00154.53581]" c="401.21214.00154.53581"/>
        <s v="[Ledger derived financial attribute value combinations].[Derived financial hierarchy attribute value combination].&amp;[401.21214.00220.53581]" c="401.21214.00220.53581"/>
        <s v="[Ledger derived financial attribute value combinations].[Derived financial hierarchy attribute value combination].&amp;[401.21214.00233.53581]" c="401.21214.00233.53581"/>
        <s v="[Ledger derived financial attribute value combinations].[Derived financial hierarchy attribute value combination].&amp;[401.21214.00235.53581]" c="401.21214.00235.53581"/>
        <s v="[Ledger derived financial attribute value combinations].[Derived financial hierarchy attribute value combination].&amp;[401.21214.00240.53581]" c="401.21214.00240.53581"/>
        <s v="[Ledger derived financial attribute value combinations].[Derived financial hierarchy attribute value combination].&amp;[401.21214.00250.53581]" c="401.21214.00250.53581"/>
        <s v="[Ledger derived financial attribute value combinations].[Derived financial hierarchy attribute value combination].&amp;[401.21214.00310.53581]" c="401.21214.00310.53581"/>
        <s v="[Ledger derived financial attribute value combinations].[Derived financial hierarchy attribute value combination].&amp;[401.21214.00320.53581]" c="401.21214.00320.53581"/>
        <s v="[Ledger derived financial attribute value combinations].[Derived financial hierarchy attribute value combination].&amp;[401.21214.00360.53581]" c="401.21214.00360.53581"/>
        <s v="[Ledger derived financial attribute value combinations].[Derived financial hierarchy attribute value combination].&amp;[401.21214.00370.53581]" c="401.21214.00370.53581"/>
        <s v="[Ledger derived financial attribute value combinations].[Derived financial hierarchy attribute value combination].&amp;[401.21214.00410.53581]" c="401.21214.00410.53581"/>
        <s v="[Ledger derived financial attribute value combinations].[Derived financial hierarchy attribute value combination].&amp;[401.21214.00420.53581]" c="401.21214.00420.53581"/>
        <s v="[Ledger derived financial attribute value combinations].[Derived financial hierarchy attribute value combination].&amp;[401.21214.00430.53581]" c="401.21214.00430.53581"/>
        <s v="[Ledger derived financial attribute value combinations].[Derived financial hierarchy attribute value combination].&amp;[401.21214.00440.53581]" c="401.21214.00440.53581"/>
        <s v="[Ledger derived financial attribute value combinations].[Derived financial hierarchy attribute value combination].&amp;[401.21214.00480.53581]" c="401.21214.00480.53581"/>
        <s v="[Ledger derived financial attribute value combinations].[Derived financial hierarchy attribute value combination].&amp;[401.21214.00490.53581]" c="401.21214.00490.53581"/>
        <s v="[Ledger derived financial attribute value combinations].[Derived financial hierarchy attribute value combination].&amp;[401.21214.00491.53581]" c="401.21214.00491.53581"/>
        <s v="[Ledger derived financial attribute value combinations].[Derived financial hierarchy attribute value combination].&amp;[401.21214.00961.53581]" c="401.21214.00961.53581"/>
        <s v="[Ledger derived financial attribute value combinations].[Derived financial hierarchy attribute value combination].&amp;[401.21214.00965.53581]" c="401.21214.00965.53581"/>
        <s v="[Ledger derived financial attribute value combinations].[Derived financial hierarchy attribute value combination].&amp;[401.21214.00980.53581]" c="401.21214.00980.53581"/>
        <s v="[Ledger derived financial attribute value combinations].[Derived financial hierarchy attribute value combination].&amp;[401.21214.00981.53581]" c="401.21214.00981.53581"/>
        <s v="[Ledger derived financial attribute value combinations].[Derived financial hierarchy attribute value combination].&amp;[401.29100.32211..1033]" c="401.29100.32211..1033"/>
        <s v="[Ledger derived financial attribute value combinations].[Derived financial hierarchy attribute value combination].&amp;[401.29100.33300.97036.]" c="401.29100.33300.97036."/>
        <s v="[Ledger derived financial attribute value combinations].[Derived financial hierarchy attribute value combination].&amp;[401.29100.33400.01800.]" c="401.29100.33400.01800."/>
        <s v="[Ledger derived financial attribute value combinations].[Derived financial hierarchy attribute value combination].&amp;[401.29100.33400.03100.]" c="401.29100.33400.03100."/>
        <s v="[Ledger derived financial attribute value combinations].[Derived financial hierarchy attribute value combination].&amp;[401.29100.34150..]" c="401.29100.34150.."/>
        <s v="[Ledger derived financial attribute value combinations].[Derived financial hierarchy attribute value combination].&amp;[401.29100.34171..7751]" c="401.29100.34171..7751"/>
        <s v="[Ledger derived financial attribute value combinations].[Derived financial hierarchy attribute value combination].&amp;[401.29100.34300..2324]" c="401.29100.34300..2324"/>
        <s v="[Ledger derived financial attribute value combinations].[Derived financial hierarchy attribute value combination].&amp;[401.29100.34300..2682]" c="401.29100.34300..2682"/>
        <s v="[Ledger derived financial attribute value combinations].[Derived financial hierarchy attribute value combination].&amp;[401.29100.34321..2278]" c="401.29100.34321..2278"/>
        <s v="[Ledger derived financial attribute value combinations].[Derived financial hierarchy attribute value combination].&amp;[401.29100.34321..2280]" c="401.29100.34321..2280"/>
        <s v="[Ledger derived financial attribute value combinations].[Derived financial hierarchy attribute value combination].&amp;[401.29100.34322..1033]" c="401.29100.34322..1033"/>
        <s v="[Ledger derived financial attribute value combinations].[Derived financial hierarchy attribute value combination].&amp;[401.29100.34322..2317]" c="401.29100.34322..2317"/>
        <s v="[Ledger derived financial attribute value combinations].[Derived financial hierarchy attribute value combination].&amp;[401.29100.34323..2319]" c="401.29100.34323..2319"/>
        <s v="[Ledger derived financial attribute value combinations].[Derived financial hierarchy attribute value combination].&amp;[401.29100.34323..2320]" c="401.29100.34323..2320"/>
        <s v="[Ledger derived financial attribute value combinations].[Derived financial hierarchy attribute value combination].&amp;[401.29100.34324..]" c="401.29100.34324.."/>
        <s v="[Ledger derived financial attribute value combinations].[Derived financial hierarchy attribute value combination].&amp;[401.29100.34325..2278]" c="401.29100.34325..2278"/>
        <s v="[Ledger derived financial attribute value combinations].[Derived financial hierarchy attribute value combination].&amp;[401.29100.34340..2324]" c="401.29100.34340..2324"/>
        <s v="[Ledger derived financial attribute value combinations].[Derived financial hierarchy attribute value combination].&amp;[401.29100.34340..2325]" c="401.29100.34340..2325"/>
        <s v="[Ledger derived financial attribute value combinations].[Derived financial hierarchy attribute value combination].&amp;[401.29100.34340..2682]" c="401.29100.34340..2682"/>
        <s v="[Ledger derived financial attribute value combinations].[Derived financial hierarchy attribute value combination].&amp;[401.29100.34340..2684]" c="401.29100.34340..2684"/>
        <s v="[Ledger derived financial attribute value combinations].[Derived financial hierarchy attribute value combination].&amp;[401.29100.34340..7684]" c="401.29100.34340..7684"/>
        <s v="[Ledger derived financial attribute value combinations].[Derived financial hierarchy attribute value combination].&amp;[401.29100.34340..8321]" c="401.29100.34340..8321"/>
        <s v="[Ledger derived financial attribute value combinations].[Derived financial hierarchy attribute value combination].&amp;[401.29100.34340..8322]" c="401.29100.34340..8322"/>
        <s v="[Ledger derived financial attribute value combinations].[Derived financial hierarchy attribute value combination].&amp;[401.29100.34340..8323]" c="401.29100.34340..8323"/>
        <s v="[Ledger derived financial attribute value combinations].[Derived financial hierarchy attribute value combination].&amp;[401.29100.34340..8324]" c="401.29100.34340..8324"/>
        <s v="[Ledger derived financial attribute value combinations].[Derived financial hierarchy attribute value combination].&amp;[401.29100.34340..8326]" c="401.29100.34340..8326"/>
        <s v="[Ledger derived financial attribute value combinations].[Derived financial hierarchy attribute value combination].&amp;[401.29100.34344..8327]" c="401.29100.34344..8327"/>
        <s v="[Ledger derived financial attribute value combinations].[Derived financial hierarchy attribute value combination].&amp;[401.29100.34344..8328]" c="401.29100.34344..8328"/>
        <s v="[Ledger derived financial attribute value combinations].[Derived financial hierarchy attribute value combination].&amp;[401.29100.34344..8329]" c="401.29100.34344..8329"/>
        <s v="[Ledger derived financial attribute value combinations].[Derived financial hierarchy attribute value combination].&amp;[401.29100.34351..2708]" c="401.29100.34351..2708"/>
        <s v="[Ledger derived financial attribute value combinations].[Derived financial hierarchy attribute value combination].&amp;[401.29100.34351..2709]" c="401.29100.34351..2709"/>
        <s v="[Ledger derived financial attribute value combinations].[Derived financial hierarchy attribute value combination].&amp;[401.29100.34351..8701]" c="401.29100.34351..8701"/>
        <s v="[Ledger derived financial attribute value combinations].[Derived financial hierarchy attribute value combination].&amp;[401.29100.34351..8702]" c="401.29100.34351..8702"/>
        <s v="[Ledger derived financial attribute value combinations].[Derived financial hierarchy attribute value combination].&amp;[401.29100.34351..8703]" c="401.29100.34351..8703"/>
        <s v="[Ledger derived financial attribute value combinations].[Derived financial hierarchy attribute value combination].&amp;[401.29100.34351..8704]" c="401.29100.34351..8704"/>
        <s v="[Ledger derived financial attribute value combinations].[Derived financial hierarchy attribute value combination].&amp;[401.29100.34351..8705]" c="401.29100.34351..8705"/>
        <s v="[Ledger derived financial attribute value combinations].[Derived financial hierarchy attribute value combination].&amp;[401.29100.34351..8706]" c="401.29100.34351..8706"/>
        <s v="[Ledger derived financial attribute value combinations].[Derived financial hierarchy attribute value combination].&amp;[401.29100.34354..8200]" c="401.29100.34354..8200"/>
        <s v="[Ledger derived financial attribute value combinations].[Derived financial hierarchy attribute value combination].&amp;[401.29100.34354..8201]" c="401.29100.34354..8201"/>
        <s v="[Ledger derived financial attribute value combinations].[Derived financial hierarchy attribute value combination].&amp;[401.29100.34355..7203]" c="401.29100.34355..7203"/>
        <s v="[Ledger derived financial attribute value combinations].[Derived financial hierarchy attribute value combination].&amp;[401.29100.34355..7204]" c="401.29100.34355..7204"/>
        <s v="[Ledger derived financial attribute value combinations].[Derived financial hierarchy attribute value combination].&amp;[401.29100.34359..]" c="401.29100.34359.."/>
        <s v="[Ledger derived financial attribute value combinations].[Derived financial hierarchy attribute value combination].&amp;[401.29100.36111..]" c="401.29100.36111.."/>
        <s v="[Ledger derived financial attribute value combinations].[Derived financial hierarchy attribute value combination].&amp;[401.29100.36111..7900]" c="401.29100.36111..7900"/>
        <s v="[Ledger derived financial attribute value combinations].[Derived financial hierarchy attribute value combination].&amp;[401.29100.36111..7904]" c="401.29100.36111..7904"/>
        <s v="[Ledger derived financial attribute value combinations].[Derived financial hierarchy attribute value combination].&amp;[401.29100.36140..]" c="401.29100.36140.."/>
        <s v="[Ledger derived financial attribute value combinations].[Derived financial hierarchy attribute value combination].&amp;[401.29100.36151..]" c="401.29100.36151.."/>
        <s v="[Ledger derived financial attribute value combinations].[Derived financial hierarchy attribute value combination].&amp;[401.29100.36155..]" c="401.29100.36155.."/>
        <s v="[Ledger derived financial attribute value combinations].[Derived financial hierarchy attribute value combination].&amp;[401.29100.36250..]" c="401.29100.36250.."/>
        <s v="[Ledger derived financial attribute value combinations].[Derived financial hierarchy attribute value combination].&amp;[401.29100.36260..]" c="401.29100.36260.."/>
        <s v="[Ledger derived financial attribute value combinations].[Derived financial hierarchy attribute value combination].&amp;[401.29100.36262..]" c="401.29100.36262.."/>
        <s v="[Ledger derived financial attribute value combinations].[Derived financial hierarchy attribute value combination].&amp;[401.29100.36990..]" c="401.29100.36990.."/>
        <s v="[Ledger derived financial attribute value combinations].[Derived financial hierarchy attribute value combination].&amp;[401.29100.37910..]" c="401.29100.37910.."/>
        <s v="[Ledger derived financial attribute value combinations].[Derived financial hierarchy attribute value combination].&amp;[401.29100.37910..2752]" c="401.29100.37910..2752"/>
        <s v="[Ledger derived financial attribute value combinations].[Derived financial hierarchy attribute value combination].&amp;[401.29100.37910..2753]" c="401.29100.37910..2753"/>
        <s v="[Ledger derived financial attribute value combinations].[Derived financial hierarchy attribute value combination].&amp;[401.29100.37910..2756]" c="401.29100.37910..2756"/>
        <s v="[Ledger derived financial attribute value combinations].[Derived financial hierarchy attribute value combination].&amp;[401.29100.37910..7753]" c="401.29100.37910..7753"/>
        <s v="[Ledger derived financial attribute value combinations].[Derived financial hierarchy attribute value combination].&amp;[401.29100.37910..7756]" c="401.29100.37910..7756"/>
        <s v="[Ledger derived financial attribute value combinations].[Derived financial hierarchy attribute value combination].&amp;[401.29100.37911..]" c="401.29100.37911.."/>
        <s v="[Ledger derived financial attribute value combinations].[Derived financial hierarchy attribute value combination].&amp;[401.49000.36111..7900]" c="401.49000.36111..7900"/>
        <s v="[Ledger derived financial attribute value combinations].[Derived financial hierarchy attribute value combination].&amp;[401.49000.36111..7904]" c="401.49000.36111..7904"/>
        <s v="[Ledger derived financial attribute value combinations].[Derived financial hierarchy attribute value combination].&amp;[401.51888.00000.50800]" c="401.51888.00000.50800"/>
        <s v="[Ledger derived financial attribute value combinations].[Derived financial hierarchy attribute value combination].&amp;[401.59000.36260..]" c="401.59000.36260.."/>
        <s v="[Ledger derived financial attribute value combinations].[Derived financial hierarchy attribute value combination].&amp;[401.81000.00110.53223]" c="401.81000.00110.53223"/>
        <s v="[Ledger derived financial attribute value combinations].[Derived financial hierarchy attribute value combination].&amp;[401.81000.00120.53223]" c="401.81000.00120.53223"/>
        <s v="[Ledger derived financial attribute value combinations].[Derived financial hierarchy attribute value combination].&amp;[401.81000.00154.53223]" c="401.81000.00154.53223"/>
        <s v="[Ledger derived financial attribute value combinations].[Derived financial hierarchy attribute value combination].&amp;[401.81000.00220.53223]" c="401.81000.00220.53223"/>
        <s v="[Ledger derived financial attribute value combinations].[Derived financial hierarchy attribute value combination].&amp;[401.81000.00230.53223]" c="401.81000.00230.53223"/>
        <s v="[Ledger derived financial attribute value combinations].[Derived financial hierarchy attribute value combination].&amp;[401.81000.00235.53223]" c="401.81000.00235.53223"/>
        <s v="[Ledger derived financial attribute value combinations].[Derived financial hierarchy attribute value combination].&amp;[401.81000.00240.53223]" c="401.81000.00240.53223"/>
        <s v="[Ledger derived financial attribute value combinations].[Derived financial hierarchy attribute value combination].&amp;[401.81000.00250.53223]" c="401.81000.00250.53223"/>
        <s v="[Ledger derived financial attribute value combinations].[Derived financial hierarchy attribute value combination].&amp;[401.81000.00310.53223]" c="401.81000.00310.53223"/>
        <s v="[Ledger derived financial attribute value combinations].[Derived financial hierarchy attribute value combination].&amp;[401.81000.00350.53223]" c="401.81000.00350.53223"/>
        <s v="[Ledger derived financial attribute value combinations].[Derived financial hierarchy attribute value combination].&amp;[401.81000.00410.53223]" c="401.81000.00410.53223"/>
        <s v="[Ledger derived financial attribute value combinations].[Derived financial hierarchy attribute value combination].&amp;[401.81000.00412.53223]" c="401.81000.00412.53223"/>
        <s v="[Ledger derived financial attribute value combinations].[Derived financial hierarchy attribute value combination].&amp;[401.81000.00422.53223]" c="401.81000.00422.53223"/>
        <s v="[Ledger derived financial attribute value combinations].[Derived financial hierarchy attribute value combination].&amp;[401.81000.00430.53223]" c="401.81000.00430.53223"/>
        <s v="[Ledger derived financial attribute value combinations].[Derived financial hierarchy attribute value combination].&amp;[401.81000.00440.53223]" c="401.81000.00440.53223"/>
        <s v="[Ledger derived financial attribute value combinations].[Derived financial hierarchy attribute value combination].&amp;[401.81000.00480.53223]" c="401.81000.00480.53223"/>
        <s v="[Ledger derived financial attribute value combinations].[Derived financial hierarchy attribute value combination].&amp;[401.81000.00490.53220]" c="401.81000.00490.53220"/>
        <s v="[Ledger derived financial attribute value combinations].[Derived financial hierarchy attribute value combination].&amp;[401.81000.00490.53223]" c="401.81000.00490.53223"/>
        <s v="[Ledger derived financial attribute value combinations].[Derived financial hierarchy attribute value combination].&amp;[401.81000.00491.53223]" c="401.81000.00491.53223"/>
        <s v="[Ledger derived financial attribute value combinations].[Derived financial hierarchy attribute value combination].&amp;[401.81000.00910.53223]" c="401.81000.00910.53223"/>
        <s v="[Ledger derived financial attribute value combinations].[Derived financial hierarchy attribute value combination].&amp;[401.81000.00913.53223]" c="401.81000.00913.53223"/>
        <s v="[Ledger derived financial attribute value combinations].[Derived financial hierarchy attribute value combination].&amp;[401.81000.00915.53223]" c="401.81000.00915.53223"/>
        <s v="[Ledger derived financial attribute value combinations].[Derived financial hierarchy attribute value combination].&amp;[401.81000.00916.53223]" c="401.81000.00916.53223"/>
        <s v="[Ledger derived financial attribute value combinations].[Derived financial hierarchy attribute value combination].&amp;[401.81000.00954.53223]" c="401.81000.00954.53223"/>
        <s v="[Ledger derived financial attribute value combinations].[Derived financial hierarchy attribute value combination].&amp;[401.81000.00955.53223]" c="401.81000.00955.53223"/>
        <s v="[Ledger derived financial attribute value combinations].[Derived financial hierarchy attribute value combination].&amp;[401.81000.00956.53223]" c="401.81000.00956.53223"/>
        <s v="[Ledger derived financial attribute value combinations].[Derived financial hierarchy attribute value combination].&amp;[401.81000.00957.53223]" c="401.81000.00957.53223"/>
        <s v="[Ledger derived financial attribute value combinations].[Derived financial hierarchy attribute value combination].&amp;[401.81000.00958.53223]" c="401.81000.00958.53223"/>
        <s v="[Ledger derived financial attribute value combinations].[Derived financial hierarchy attribute value combination].&amp;[401.81000.00961.53223]" c="401.81000.00961.53223"/>
        <s v="[Ledger derived financial attribute value combinations].[Derived financial hierarchy attribute value combination].&amp;[401.81000.00965.53223]" c="401.81000.00965.53223"/>
        <s v="[Ledger derived financial attribute value combinations].[Derived financial hierarchy attribute value combination].&amp;[401.81200.00110.53223]" c="401.81200.00110.53223"/>
        <s v="[Ledger derived financial attribute value combinations].[Derived financial hierarchy attribute value combination].&amp;[401.81200.00220.53223]" c="401.81200.00220.53223"/>
        <s v="[Ledger derived financial attribute value combinations].[Derived financial hierarchy attribute value combination].&amp;[401.81200.00230.53223]" c="401.81200.00230.53223"/>
        <s v="[Ledger derived financial attribute value combinations].[Derived financial hierarchy attribute value combination].&amp;[401.81200.00235.53223]" c="401.81200.00235.53223"/>
        <s v="[Ledger derived financial attribute value combinations].[Derived financial hierarchy attribute value combination].&amp;[401.81200.00250.53223]" c="401.81200.00250.53223"/>
        <s v="[Ledger derived financial attribute value combinations].[Derived financial hierarchy attribute value combination].&amp;[401.81200.00422.52410]" c="401.81200.00422.52410"/>
        <s v="[Ledger derived financial attribute value combinations].[Derived financial hierarchy attribute value combination].&amp;[401.81200.00422.53223]" c="401.81200.00422.53223"/>
        <s v="[Ledger derived financial attribute value combinations].[Derived financial hierarchy attribute value combination].&amp;[401.81200.00961.53223]" c="401.81200.00961.53223"/>
        <s v="[Ledger derived financial attribute value combinations].[Derived financial hierarchy attribute value combination].&amp;[401.81200.00965.53223]" c="401.81200.00965.53223"/>
        <s v="[Ledger derived financial attribute value combinations].[Derived financial hierarchy attribute value combination].&amp;[401.81200.00980.53223]" c="401.81200.00980.53223"/>
        <s v="[Ledger derived financial attribute value combinations].[Derived financial hierarchy attribute value combination].&amp;[401.81200.00981.53223]" c="401.81200.00981.53223"/>
        <s v="[Ledger derived financial attribute value combinations].[Derived financial hierarchy attribute value combination].&amp;[402.00000.00010.53430]" c="402.00000.00010.53430"/>
        <s v="[Ledger derived financial attribute value combinations].[Derived financial hierarchy attribute value combination].&amp;[402.00000.00010.53530]" c="402.00000.00010.53530"/>
        <s v="[Ledger derived financial attribute value combinations].[Derived financial hierarchy attribute value combination].&amp;[402.00000.00011.53430]" c="402.00000.00011.53430"/>
        <s v="[Ledger derived financial attribute value combinations].[Derived financial hierarchy attribute value combination].&amp;[402.00000.30500..]" c="402.00000.30500.."/>
        <s v="[Ledger derived financial attribute value combinations].[Derived financial hierarchy attribute value combination].&amp;[402.02407.00551.59700]" c="402.02407.00551.59700"/>
        <s v="[Ledger derived financial attribute value combinations].[Derived financial hierarchy attribute value combination].&amp;[402.02407.00554.59700]" c="402.02407.00554.59700"/>
        <s v="[Ledger derived financial attribute value combinations].[Derived financial hierarchy attribute value combination].&amp;[402.02408.00554.59700]" c="402.02408.00554.59700"/>
        <s v="[Ledger derived financial attribute value combinations].[Derived financial hierarchy attribute value combination].&amp;[402.21201.00110.53223]" c="402.21201.00110.53223"/>
        <s v="[Ledger derived financial attribute value combinations].[Derived financial hierarchy attribute value combination].&amp;[402.21201.00220.53223]" c="402.21201.00220.53223"/>
        <s v="[Ledger derived financial attribute value combinations].[Derived financial hierarchy attribute value combination].&amp;[402.21201.00230.53223]" c="402.21201.00230.53223"/>
        <s v="[Ledger derived financial attribute value combinations].[Derived financial hierarchy attribute value combination].&amp;[402.21201.00235.53223]" c="402.21201.00235.53223"/>
        <s v="[Ledger derived financial attribute value combinations].[Derived financial hierarchy attribute value combination].&amp;[402.21201.00250.53223]" c="402.21201.00250.53223"/>
        <s v="[Ledger derived financial attribute value combinations].[Derived financial hierarchy attribute value combination].&amp;[402.21201.00410.53223]" c="402.21201.00410.53223"/>
        <s v="[Ledger derived financial attribute value combinations].[Derived financial hierarchy attribute value combination].&amp;[402.21201.00412.53223]" c="402.21201.00412.53223"/>
        <s v="[Ledger derived financial attribute value combinations].[Derived financial hierarchy attribute value combination].&amp;[402.21201.00490.53210]" c="402.21201.00490.53210"/>
        <s v="[Ledger derived financial attribute value combinations].[Derived financial hierarchy attribute value combination].&amp;[402.21201.00910.53223]" c="402.21201.00910.53223"/>
        <s v="[Ledger derived financial attribute value combinations].[Derived financial hierarchy attribute value combination].&amp;[402.21201.00915.53223]" c="402.21201.00915.53223"/>
        <s v="[Ledger derived financial attribute value combinations].[Derived financial hierarchy attribute value combination].&amp;[402.21201.00916.53223]" c="402.21201.00916.53223"/>
        <s v="[Ledger derived financial attribute value combinations].[Derived financial hierarchy attribute value combination].&amp;[402.21201.00954.53223]" c="402.21201.00954.53223"/>
        <s v="[Ledger derived financial attribute value combinations].[Derived financial hierarchy attribute value combination].&amp;[402.21201.00956.53223]" c="402.21201.00956.53223"/>
        <s v="[Ledger derived financial attribute value combinations].[Derived financial hierarchy attribute value combination].&amp;[402.21201.00958.53223]" c="402.21201.00958.53223"/>
        <s v="[Ledger derived financial attribute value combinations].[Derived financial hierarchy attribute value combination].&amp;[402.21201.00961.53223]" c="402.21201.00961.53223"/>
        <s v="[Ledger derived financial attribute value combinations].[Derived financial hierarchy attribute value combination].&amp;[402.21201.00965.53223]" c="402.21201.00965.53223"/>
        <s v="[Ledger derived financial attribute value combinations].[Derived financial hierarchy attribute value combination].&amp;[402.21202.00410.53210]" c="402.21202.00410.53210"/>
        <s v="[Ledger derived financial attribute value combinations].[Derived financial hierarchy attribute value combination].&amp;[402.21202.00910.53210]" c="402.21202.00910.53210"/>
        <s v="[Ledger derived financial attribute value combinations].[Derived financial hierarchy attribute value combination].&amp;[402.21202.00913.53210]" c="402.21202.00913.53210"/>
        <s v="[Ledger derived financial attribute value combinations].[Derived financial hierarchy attribute value combination].&amp;[402.21202.00915.53210]" c="402.21202.00915.53210"/>
        <s v="[Ledger derived financial attribute value combinations].[Derived financial hierarchy attribute value combination].&amp;[402.21202.00916.53210]" c="402.21202.00916.53210"/>
        <s v="[Ledger derived financial attribute value combinations].[Derived financial hierarchy attribute value combination].&amp;[402.21202.00954.53210]" c="402.21202.00954.53210"/>
        <s v="[Ledger derived financial attribute value combinations].[Derived financial hierarchy attribute value combination].&amp;[402.21202.00956.53210]" c="402.21202.00956.53210"/>
        <s v="[Ledger derived financial attribute value combinations].[Derived financial hierarchy attribute value combination].&amp;[402.21202.00958.53210]" c="402.21202.00958.53210"/>
        <s v="[Ledger derived financial attribute value combinations].[Derived financial hierarchy attribute value combination].&amp;[402.21203.00320.53481]" c="402.21203.00320.53481"/>
        <s v="[Ledger derived financial attribute value combinations].[Derived financial hierarchy attribute value combination].&amp;[402.21203.00350.53481]" c="402.21203.00350.53481"/>
        <s v="[Ledger derived financial attribute value combinations].[Derived financial hierarchy attribute value combination].&amp;[402.21203.00360.53481]" c="402.21203.00360.53481"/>
        <s v="[Ledger derived financial attribute value combinations].[Derived financial hierarchy attribute value combination].&amp;[402.21203.00370.53481]" c="402.21203.00370.53481"/>
        <s v="[Ledger derived financial attribute value combinations].[Derived financial hierarchy attribute value combination].&amp;[402.21203.00410.53481]" c="402.21203.00410.53481"/>
        <s v="[Ledger derived financial attribute value combinations].[Derived financial hierarchy attribute value combination].&amp;[402.21203.00421.53481]" c="402.21203.00421.53481"/>
        <s v="[Ledger derived financial attribute value combinations].[Derived financial hierarchy attribute value combination].&amp;[402.21203.00450.53481]" c="402.21203.00450.53481"/>
        <s v="[Ledger derived financial attribute value combinations].[Derived financial hierarchy attribute value combination].&amp;[402.21203.00471.53481]" c="402.21203.00471.53481"/>
        <s v="[Ledger derived financial attribute value combinations].[Derived financial hierarchy attribute value combination].&amp;[402.21203.00472.53481]" c="402.21203.00472.53481"/>
        <s v="[Ledger derived financial attribute value combinations].[Derived financial hierarchy attribute value combination].&amp;[402.21203.00474.53481]" c="402.21203.00474.53481"/>
        <s v="[Ledger derived financial attribute value combinations].[Derived financial hierarchy attribute value combination].&amp;[402.21203.00480.53481]" c="402.21203.00480.53481"/>
        <s v="[Ledger derived financial attribute value combinations].[Derived financial hierarchy attribute value combination].&amp;[402.21203.00480.53581]" c="402.21203.00480.53581"/>
        <s v="[Ledger derived financial attribute value combinations].[Derived financial hierarchy attribute value combination].&amp;[402.21203.00490.53481]" c="402.21203.00490.53481"/>
        <s v="[Ledger derived financial attribute value combinations].[Derived financial hierarchy attribute value combination].&amp;[402.21203.00510.53481]" c="402.21203.00510.53481"/>
        <s v="[Ledger derived financial attribute value combinations].[Derived financial hierarchy attribute value combination].&amp;[402.21203.00510.53581]" c="402.21203.00510.53581"/>
        <s v="[Ledger derived financial attribute value combinations].[Derived financial hierarchy attribute value combination].&amp;[402.21203.00530.53481]" c="402.21203.00530.53481"/>
        <s v="[Ledger derived financial attribute value combinations].[Derived financial hierarchy attribute value combination].&amp;[402.21203.00630.59434]" c="402.21203.00630.59434"/>
        <s v="[Ledger derived financial attribute value combinations].[Derived financial hierarchy attribute value combination].&amp;[402.21203.00910.53481]" c="402.21203.00910.53481"/>
        <s v="[Ledger derived financial attribute value combinations].[Derived financial hierarchy attribute value combination].&amp;[402.21203.00915.53481]" c="402.21203.00915.53481"/>
        <s v="[Ledger derived financial attribute value combinations].[Derived financial hierarchy attribute value combination].&amp;[402.21203.00916.53481]" c="402.21203.00916.53481"/>
        <s v="[Ledger derived financial attribute value combinations].[Derived financial hierarchy attribute value combination].&amp;[402.21203.00980.53481]" c="402.21203.00980.53481"/>
        <s v="[Ledger derived financial attribute value combinations].[Derived financial hierarchy attribute value combination].&amp;[402.21203.00981.53481]" c="402.21203.00981.53481"/>
        <s v="[Ledger derived financial attribute value combinations].[Derived financial hierarchy attribute value combination].&amp;[402.21204.00009.53581]" c="402.21204.00009.53581"/>
        <s v="[Ledger derived financial attribute value combinations].[Derived financial hierarchy attribute value combination].&amp;[402.21204.00154.53581]" c="402.21204.00154.53581"/>
        <s v="[Ledger derived financial attribute value combinations].[Derived financial hierarchy attribute value combination].&amp;[402.21204.00235.53581]" c="402.21204.00235.53581"/>
        <s v="[Ledger derived financial attribute value combinations].[Derived financial hierarchy attribute value combination].&amp;[402.21204.00240.53581]" c="402.21204.00240.53581"/>
        <s v="[Ledger derived financial attribute value combinations].[Derived financial hierarchy attribute value combination].&amp;[402.21204.00310.53581]" c="402.21204.00310.53581"/>
        <s v="[Ledger derived financial attribute value combinations].[Derived financial hierarchy attribute value combination].&amp;[402.21204.00320.53581]" c="402.21204.00320.53581"/>
        <s v="[Ledger derived financial attribute value combinations].[Derived financial hierarchy attribute value combination].&amp;[402.21204.00350.53581]" c="402.21204.00350.53581"/>
        <s v="[Ledger derived financial attribute value combinations].[Derived financial hierarchy attribute value combination].&amp;[402.21204.00360.53581]" c="402.21204.00360.53581"/>
        <s v="[Ledger derived financial attribute value combinations].[Derived financial hierarchy attribute value combination].&amp;[402.21204.00370.53581]" c="402.21204.00370.53581"/>
        <s v="[Ledger derived financial attribute value combinations].[Derived financial hierarchy attribute value combination].&amp;[402.21204.00410.53581]" c="402.21204.00410.53581"/>
        <s v="[Ledger derived financial attribute value combinations].[Derived financial hierarchy attribute value combination].&amp;[402.21204.00420.53581]" c="402.21204.00420.53581"/>
        <s v="[Ledger derived financial attribute value combinations].[Derived financial hierarchy attribute value combination].&amp;[402.21204.00421.53581]" c="402.21204.00421.53581"/>
        <s v="[Ledger derived financial attribute value combinations].[Derived financial hierarchy attribute value combination].&amp;[402.21204.00440.53581]" c="402.21204.00440.53581"/>
        <s v="[Ledger derived financial attribute value combinations].[Derived financial hierarchy attribute value combination].&amp;[402.21204.00450.53581]" c="402.21204.00450.53581"/>
        <s v="[Ledger derived financial attribute value combinations].[Derived financial hierarchy attribute value combination].&amp;[402.21204.00471.53581]" c="402.21204.00471.53581"/>
        <s v="[Ledger derived financial attribute value combinations].[Derived financial hierarchy attribute value combination].&amp;[402.21204.00472.53581]" c="402.21204.00472.53581"/>
        <s v="[Ledger derived financial attribute value combinations].[Derived financial hierarchy attribute value combination].&amp;[402.21204.00474.53581]" c="402.21204.00474.53581"/>
        <s v="[Ledger derived financial attribute value combinations].[Derived financial hierarchy attribute value combination].&amp;[402.21204.00480.53581]" c="402.21204.00480.53581"/>
        <s v="[Ledger derived financial attribute value combinations].[Derived financial hierarchy attribute value combination].&amp;[402.21204.00491.53581]" c="402.21204.00491.53581"/>
        <s v="[Ledger derived financial attribute value combinations].[Derived financial hierarchy attribute value combination].&amp;[402.21204.00530.53581]" c="402.21204.00530.53581"/>
        <s v="[Ledger derived financial attribute value combinations].[Derived financial hierarchy attribute value combination].&amp;[402.21204.00910.53581]" c="402.21204.00910.53581"/>
        <s v="[Ledger derived financial attribute value combinations].[Derived financial hierarchy attribute value combination].&amp;[402.21204.00915.53581]" c="402.21204.00915.53581"/>
        <s v="[Ledger derived financial attribute value combinations].[Derived financial hierarchy attribute value combination].&amp;[402.21204.00916.53581]" c="402.21204.00916.53581"/>
        <s v="[Ledger derived financial attribute value combinations].[Derived financial hierarchy attribute value combination].&amp;[402.21204.00961.53581]" c="402.21204.00961.53581"/>
        <s v="[Ledger derived financial attribute value combinations].[Derived financial hierarchy attribute value combination].&amp;[402.21204.00980.53581]" c="402.21204.00980.53581"/>
        <s v="[Ledger derived financial attribute value combinations].[Derived financial hierarchy attribute value combination].&amp;[402.21204.00981.53581]" c="402.21204.00981.53581"/>
        <s v="[Ledger derived financial attribute value combinations].[Derived financial hierarchy attribute value combination].&amp;[402.21205.00335.53481]" c="402.21205.00335.53481"/>
        <s v="[Ledger derived financial attribute value combinations].[Derived financial hierarchy attribute value combination].&amp;[402.21205.00336.53481]" c="402.21205.00336.53481"/>
        <s v="[Ledger derived financial attribute value combinations].[Derived financial hierarchy attribute value combination].&amp;[402.21205.00410.53410]" c="402.21205.00410.53410"/>
        <s v="[Ledger derived financial attribute value combinations].[Derived financial hierarchy attribute value combination].&amp;[402.21205.00490.53410]" c="402.21205.00490.53410"/>
        <s v="[Ledger derived financial attribute value combinations].[Derived financial hierarchy attribute value combination].&amp;[402.21205.00530.53410]" c="402.21205.00530.53410"/>
        <s v="[Ledger derived financial attribute value combinations].[Derived financial hierarchy attribute value combination].&amp;[402.21205.00530.53481]" c="402.21205.00530.53481"/>
        <s v="[Ledger derived financial attribute value combinations].[Derived financial hierarchy attribute value combination].&amp;[402.21205.00640.59434]" c="402.21205.00640.59434"/>
        <s v="[Ledger derived financial attribute value combinations].[Derived financial hierarchy attribute value combination].&amp;[402.21205.00910.53410]" c="402.21205.00910.53410"/>
        <s v="[Ledger derived financial attribute value combinations].[Derived financial hierarchy attribute value combination].&amp;[402.21205.00910.53411]" c="402.21205.00910.53411"/>
        <s v="[Ledger derived financial attribute value combinations].[Derived financial hierarchy attribute value combination].&amp;[402.21205.00913.53410]" c="402.21205.00913.53410"/>
        <s v="[Ledger derived financial attribute value combinations].[Derived financial hierarchy attribute value combination].&amp;[402.21205.00915.53410]" c="402.21205.00915.53410"/>
        <s v="[Ledger derived financial attribute value combinations].[Derived financial hierarchy attribute value combination].&amp;[402.21205.00916.53410]" c="402.21205.00916.53410"/>
        <s v="[Ledger derived financial attribute value combinations].[Derived financial hierarchy attribute value combination].&amp;[402.21205.00954.53410]" c="402.21205.00954.53410"/>
        <s v="[Ledger derived financial attribute value combinations].[Derived financial hierarchy attribute value combination].&amp;[402.21205.00954.53411]" c="402.21205.00954.53411"/>
        <s v="[Ledger derived financial attribute value combinations].[Derived financial hierarchy attribute value combination].&amp;[402.21205.00956.53410]" c="402.21205.00956.53410"/>
        <s v="[Ledger derived financial attribute value combinations].[Derived financial hierarchy attribute value combination].&amp;[402.21205.00958.53410]" c="402.21205.00958.53410"/>
        <s v="[Ledger derived financial attribute value combinations].[Derived financial hierarchy attribute value combination].&amp;[402.21206.00410.53510]" c="402.21206.00410.53510"/>
        <s v="[Ledger derived financial attribute value combinations].[Derived financial hierarchy attribute value combination].&amp;[402.21206.00510.53582]" c="402.21206.00510.53582"/>
        <s v="[Ledger derived financial attribute value combinations].[Derived financial hierarchy attribute value combination].&amp;[402.21206.00530.53510]" c="402.21206.00530.53510"/>
        <s v="[Ledger derived financial attribute value combinations].[Derived financial hierarchy attribute value combination].&amp;[402.21206.00530.53581]" c="402.21206.00530.53581"/>
        <s v="[Ledger derived financial attribute value combinations].[Derived financial hierarchy attribute value combination].&amp;[402.21206.00640.59435]" c="402.21206.00640.59435"/>
        <s v="[Ledger derived financial attribute value combinations].[Derived financial hierarchy attribute value combination].&amp;[402.21206.00910.53510]" c="402.21206.00910.53510"/>
        <s v="[Ledger derived financial attribute value combinations].[Derived financial hierarchy attribute value combination].&amp;[402.21206.00910.53511]" c="402.21206.00910.53511"/>
        <s v="[Ledger derived financial attribute value combinations].[Derived financial hierarchy attribute value combination].&amp;[402.21206.00913.53510]" c="402.21206.00913.53510"/>
        <s v="[Ledger derived financial attribute value combinations].[Derived financial hierarchy attribute value combination].&amp;[402.21206.00915.53510]" c="402.21206.00915.53510"/>
        <s v="[Ledger derived financial attribute value combinations].[Derived financial hierarchy attribute value combination].&amp;[402.21206.00916.53510]" c="402.21206.00916.53510"/>
        <s v="[Ledger derived financial attribute value combinations].[Derived financial hierarchy attribute value combination].&amp;[402.21206.00954.53510]" c="402.21206.00954.53510"/>
        <s v="[Ledger derived financial attribute value combinations].[Derived financial hierarchy attribute value combination].&amp;[402.21206.00954.53511]" c="402.21206.00954.53511"/>
        <s v="[Ledger derived financial attribute value combinations].[Derived financial hierarchy attribute value combination].&amp;[402.21206.00956.53510]" c="402.21206.00956.53510"/>
        <s v="[Ledger derived financial attribute value combinations].[Derived financial hierarchy attribute value combination].&amp;[402.21206.00958.53510]" c="402.21206.00958.53510"/>
        <s v="[Ledger derived financial attribute value combinations].[Derived financial hierarchy attribute value combination].&amp;[402.21207.00335.53481]" c="402.21207.00335.53481"/>
        <s v="[Ledger derived financial attribute value combinations].[Derived financial hierarchy attribute value combination].&amp;[402.21207.00336.53481]" c="402.21207.00336.53481"/>
        <s v="[Ledger derived financial attribute value combinations].[Derived financial hierarchy attribute value combination].&amp;[402.21207.00490.53481]" c="402.21207.00490.53481"/>
        <s v="[Ledger derived financial attribute value combinations].[Derived financial hierarchy attribute value combination].&amp;[402.21208.00472.53481]" c="402.21208.00472.53481"/>
        <s v="[Ledger derived financial attribute value combinations].[Derived financial hierarchy attribute value combination].&amp;[402.21208.00510.53582]" c="402.21208.00510.53582"/>
        <s v="[Ledger derived financial attribute value combinations].[Derived financial hierarchy attribute value combination].&amp;[402.21209.00410.53210]" c="402.21209.00410.53210"/>
        <s v="[Ledger derived financial attribute value combinations].[Derived financial hierarchy attribute value combination].&amp;[402.21209.00910.53411]" c="402.21209.00910.53411"/>
        <s v="[Ledger derived financial attribute value combinations].[Derived financial hierarchy attribute value combination].&amp;[402.21210.00410.53210]" c="402.21210.00410.53210"/>
        <s v="[Ledger derived financial attribute value combinations].[Derived financial hierarchy attribute value combination].&amp;[402.21211.00915.53421]" c="402.21211.00915.53421"/>
        <s v="[Ledger derived financial attribute value combinations].[Derived financial hierarchy attribute value combination].&amp;[402.21211.00916.53421]" c="402.21211.00916.53421"/>
        <s v="[Ledger derived financial attribute value combinations].[Derived financial hierarchy attribute value combination].&amp;[402.29100.34300..2027]" c="402.29100.34300..2027"/>
        <s v="[Ledger derived financial attribute value combinations].[Derived financial hierarchy attribute value combination].&amp;[402.29100.34300..2683]" c="402.29100.34300..2683"/>
        <s v="[Ledger derived financial attribute value combinations].[Derived financial hierarchy attribute value combination].&amp;[402.29100.34300..2685]" c="402.29100.34300..2685"/>
        <s v="[Ledger derived financial attribute value combinations].[Derived financial hierarchy attribute value combination].&amp;[402.29100.34321..2279]" c="402.29100.34321..2279"/>
        <s v="[Ledger derived financial attribute value combinations].[Derived financial hierarchy attribute value combination].&amp;[402.29100.34322..2318]" c="402.29100.34322..2318"/>
        <s v="[Ledger derived financial attribute value combinations].[Derived financial hierarchy attribute value combination].&amp;[402.29100.34324..]" c="402.29100.34324.."/>
        <s v="[Ledger derived financial attribute value combinations].[Derived financial hierarchy attribute value combination].&amp;[402.29100.34325..2279]" c="402.29100.34325..2279"/>
        <s v="[Ledger derived financial attribute value combinations].[Derived financial hierarchy attribute value combination].&amp;[402.29100.34340..2325]" c="402.29100.34340..2325"/>
        <s v="[Ledger derived financial attribute value combinations].[Derived financial hierarchy attribute value combination].&amp;[402.29100.34340..2681]" c="402.29100.34340..2681"/>
        <s v="[Ledger derived financial attribute value combinations].[Derived financial hierarchy attribute value combination].&amp;[402.29100.34340..2682]" c="402.29100.34340..2682"/>
        <s v="[Ledger derived financial attribute value combinations].[Derived financial hierarchy attribute value combination].&amp;[402.29100.34340..2683]" c="402.29100.34340..2683"/>
        <s v="[Ledger derived financial attribute value combinations].[Derived financial hierarchy attribute value combination].&amp;[402.29100.34340..2684]" c="402.29100.34340..2684"/>
        <s v="[Ledger derived financial attribute value combinations].[Derived financial hierarchy attribute value combination].&amp;[402.29100.34340..2685]" c="402.29100.34340..2685"/>
        <s v="[Ledger derived financial attribute value combinations].[Derived financial hierarchy attribute value combination].&amp;[402.29100.34340..7685]" c="402.29100.34340..7685"/>
        <s v="[Ledger derived financial attribute value combinations].[Derived financial hierarchy attribute value combination].&amp;[402.29100.34340..8321]" c="402.29100.34340..8321"/>
        <s v="[Ledger derived financial attribute value combinations].[Derived financial hierarchy attribute value combination].&amp;[402.29100.34340..8322]" c="402.29100.34340..8322"/>
        <s v="[Ledger derived financial attribute value combinations].[Derived financial hierarchy attribute value combination].&amp;[402.29100.34340..8323]" c="402.29100.34340..8323"/>
        <s v="[Ledger derived financial attribute value combinations].[Derived financial hierarchy attribute value combination].&amp;[402.29100.34340..8324]" c="402.29100.34340..8324"/>
        <s v="[Ledger derived financial attribute value combinations].[Derived financial hierarchy attribute value combination].&amp;[402.29100.34340..8326]" c="402.29100.34340..8326"/>
        <s v="[Ledger derived financial attribute value combinations].[Derived financial hierarchy attribute value combination].&amp;[402.29100.34344..8327]" c="402.29100.34344..8327"/>
        <s v="[Ledger derived financial attribute value combinations].[Derived financial hierarchy attribute value combination].&amp;[402.29100.34344..8328]" c="402.29100.34344..8328"/>
        <s v="[Ledger derived financial attribute value combinations].[Derived financial hierarchy attribute value combination].&amp;[402.29100.34344..8329]" c="402.29100.34344..8329"/>
        <s v="[Ledger derived financial attribute value combinations].[Derived financial hierarchy attribute value combination].&amp;[402.29100.34345..]" c="402.29100.34345.."/>
        <s v="[Ledger derived financial attribute value combinations].[Derived financial hierarchy attribute value combination].&amp;[402.29100.34351..8701]" c="402.29100.34351..8701"/>
        <s v="[Ledger derived financial attribute value combinations].[Derived financial hierarchy attribute value combination].&amp;[402.29100.34351..8702]" c="402.29100.34351..8702"/>
        <s v="[Ledger derived financial attribute value combinations].[Derived financial hierarchy attribute value combination].&amp;[402.29100.34351..8703]" c="402.29100.34351..8703"/>
        <s v="[Ledger derived financial attribute value combinations].[Derived financial hierarchy attribute value combination].&amp;[402.29100.34351..8704]" c="402.29100.34351..8704"/>
        <s v="[Ledger derived financial attribute value combinations].[Derived financial hierarchy attribute value combination].&amp;[402.29100.34351..8705]" c="402.29100.34351..8705"/>
        <s v="[Ledger derived financial attribute value combinations].[Derived financial hierarchy attribute value combination].&amp;[402.29100.34351..8706]" c="402.29100.34351..8706"/>
        <s v="[Ledger derived financial attribute value combinations].[Derived financial hierarchy attribute value combination].&amp;[402.29100.34354..8200]" c="402.29100.34354..8200"/>
        <s v="[Ledger derived financial attribute value combinations].[Derived financial hierarchy attribute value combination].&amp;[402.29100.34354..8201]" c="402.29100.34354..8201"/>
        <s v="[Ledger derived financial attribute value combinations].[Derived financial hierarchy attribute value combination].&amp;[402.29100.34357..2680]" c="402.29100.34357..2680"/>
        <s v="[Ledger derived financial attribute value combinations].[Derived financial hierarchy attribute value combination].&amp;[402.29100.36111..]" c="402.29100.36111.."/>
        <s v="[Ledger derived financial attribute value combinations].[Derived financial hierarchy attribute value combination].&amp;[402.29100.36111..7901]" c="402.29100.36111..7901"/>
        <s v="[Ledger derived financial attribute value combinations].[Derived financial hierarchy attribute value combination].&amp;[402.29100.36111..7905]" c="402.29100.36111..7905"/>
        <s v="[Ledger derived financial attribute value combinations].[Derived financial hierarchy attribute value combination].&amp;[402.29100.36250..]" c="402.29100.36250.."/>
        <s v="[Ledger derived financial attribute value combinations].[Derived financial hierarchy attribute value combination].&amp;[402.29100.36990..]" c="402.29100.36990.."/>
        <s v="[Ledger derived financial attribute value combinations].[Derived financial hierarchy attribute value combination].&amp;[402.29100.37910..2753]" c="402.29100.37910..2753"/>
        <s v="[Ledger derived financial attribute value combinations].[Derived financial hierarchy attribute value combination].&amp;[402.29100.37910..7754]" c="402.29100.37910..7754"/>
        <s v="[Ledger derived financial attribute value combinations].[Derived financial hierarchy attribute value combination].&amp;[402.29100.37910..7757]" c="402.29100.37910..7757"/>
        <s v="[Ledger derived financial attribute value combinations].[Derived financial hierarchy attribute value combination].&amp;[402.49000.36111..]" c="402.49000.36111.."/>
        <s v="[Ledger derived financial attribute value combinations].[Derived financial hierarchy attribute value combination].&amp;[402.49000.36111..7901]" c="402.49000.36111..7901"/>
        <s v="[Ledger derived financial attribute value combinations].[Derived financial hierarchy attribute value combination].&amp;[402.49000.36111..7905]" c="402.49000.36111..7905"/>
        <s v="[Ledger derived financial attribute value combinations].[Derived financial hierarchy attribute value combination].&amp;[402.49000.36990..]" c="402.49000.36990.."/>
        <s v="[Ledger derived financial attribute value combinations].[Derived financial hierarchy attribute value combination].&amp;[402.51888.00000.50800]" c="402.51888.00000.50800"/>
        <s v="[Ledger derived financial attribute value combinations].[Derived financial hierarchy attribute value combination].&amp;[402.81000.00110.53223]" c="402.81000.00110.53223"/>
        <s v="[Ledger derived financial attribute value combinations].[Derived financial hierarchy attribute value combination].&amp;[402.81000.00220.53223]" c="402.81000.00220.53223"/>
        <s v="[Ledger derived financial attribute value combinations].[Derived financial hierarchy attribute value combination].&amp;[402.81000.00230.53223]" c="402.81000.00230.53223"/>
        <s v="[Ledger derived financial attribute value combinations].[Derived financial hierarchy attribute value combination].&amp;[402.81000.00235.53223]" c="402.81000.00235.53223"/>
        <s v="[Ledger derived financial attribute value combinations].[Derived financial hierarchy attribute value combination].&amp;[402.81000.00250.53223]" c="402.81000.00250.53223"/>
        <s v="[Ledger derived financial attribute value combinations].[Derived financial hierarchy attribute value combination].&amp;[402.81000.00410.53223]" c="402.81000.00410.53223"/>
        <s v="[Ledger derived financial attribute value combinations].[Derived financial hierarchy attribute value combination].&amp;[402.81000.00412.53223]" c="402.81000.00412.53223"/>
        <s v="[Ledger derived financial attribute value combinations].[Derived financial hierarchy attribute value combination].&amp;[402.81000.00910.53223]" c="402.81000.00910.53223"/>
        <s v="[Ledger derived financial attribute value combinations].[Derived financial hierarchy attribute value combination].&amp;[402.81000.00913.53223]" c="402.81000.00913.53223"/>
        <s v="[Ledger derived financial attribute value combinations].[Derived financial hierarchy attribute value combination].&amp;[402.81000.00915.53223]" c="402.81000.00915.53223"/>
        <s v="[Ledger derived financial attribute value combinations].[Derived financial hierarchy attribute value combination].&amp;[402.81000.00916.53223]" c="402.81000.00916.53223"/>
        <s v="[Ledger derived financial attribute value combinations].[Derived financial hierarchy attribute value combination].&amp;[402.81000.00954.53223]" c="402.81000.00954.53223"/>
        <s v="[Ledger derived financial attribute value combinations].[Derived financial hierarchy attribute value combination].&amp;[402.81000.00956.53223]" c="402.81000.00956.53223"/>
        <s v="[Ledger derived financial attribute value combinations].[Derived financial hierarchy attribute value combination].&amp;[402.81000.00958.53223]" c="402.81000.00958.53223"/>
        <s v="[Ledger derived financial attribute value combinations].[Derived financial hierarchy attribute value combination].&amp;[402.81000.00961.53223]" c="402.81000.00961.53223"/>
        <s v="[Ledger derived financial attribute value combinations].[Derived financial hierarchy attribute value combination].&amp;[402.81000.00965.53223]" c="402.81000.00965.53223"/>
        <s v="[Ledger derived financial attribute value combinations].[Derived financial hierarchy attribute value combination].&amp;[402.81200.00110.53223]" c="402.81200.00110.53223"/>
        <s v="[Ledger derived financial attribute value combinations].[Derived financial hierarchy attribute value combination].&amp;[402.81200.00220.53223]" c="402.81200.00220.53223"/>
        <s v="[Ledger derived financial attribute value combinations].[Derived financial hierarchy attribute value combination].&amp;[402.81200.00230.53223]" c="402.81200.00230.53223"/>
        <s v="[Ledger derived financial attribute value combinations].[Derived financial hierarchy attribute value combination].&amp;[402.81200.00235.53223]" c="402.81200.00235.53223"/>
        <s v="[Ledger derived financial attribute value combinations].[Derived financial hierarchy attribute value combination].&amp;[402.81200.00250.53223]" c="402.81200.00250.53223"/>
        <s v="[Ledger derived financial attribute value combinations].[Derived financial hierarchy attribute value combination].&amp;[402.81200.00961.53223]" c="402.81200.00961.53223"/>
        <s v="[Ledger derived financial attribute value combinations].[Derived financial hierarchy attribute value combination].&amp;[402.81200.00965.53223]" c="402.81200.00965.53223"/>
        <s v="[Ledger derived financial attribute value combinations].[Derived financial hierarchy attribute value combination].&amp;[403.00000.30500..]" c="403.00000.30500.."/>
        <s v="[Ledger derived financial attribute value combinations].[Derived financial hierarchy attribute value combination].&amp;[403.02401.39700..]" c="403.02401.39700.."/>
        <s v="[Ledger derived financial attribute value combinations].[Derived financial hierarchy attribute value combination].&amp;[403.21300.00630.59434]" c="403.21300.00630.59434"/>
        <s v="[Ledger derived financial attribute value combinations].[Derived financial hierarchy attribute value combination].&amp;[403.21400.00110.59441]" c="403.21400.00110.59441"/>
        <s v="[Ledger derived financial attribute value combinations].[Derived financial hierarchy attribute value combination].&amp;[403.21400.00110.59442]" c="403.21400.00110.59442"/>
        <s v="[Ledger derived financial attribute value combinations].[Derived financial hierarchy attribute value combination].&amp;[403.21400.00110.59443]" c="403.21400.00110.59443"/>
        <s v="[Ledger derived financial attribute value combinations].[Derived financial hierarchy attribute value combination].&amp;[403.21400.00120.59441]" c="403.21400.00120.59441"/>
        <s v="[Ledger derived financial attribute value combinations].[Derived financial hierarchy attribute value combination].&amp;[403.21400.00120.59443]" c="403.21400.00120.59443"/>
        <s v="[Ledger derived financial attribute value combinations].[Derived financial hierarchy attribute value combination].&amp;[403.21400.00130.59443]" c="403.21400.00130.59443"/>
        <s v="[Ledger derived financial attribute value combinations].[Derived financial hierarchy attribute value combination].&amp;[403.21400.00154.59441]" c="403.21400.00154.59441"/>
        <s v="[Ledger derived financial attribute value combinations].[Derived financial hierarchy attribute value combination].&amp;[403.21400.00154.59443]" c="403.21400.00154.59443"/>
        <s v="[Ledger derived financial attribute value combinations].[Derived financial hierarchy attribute value combination].&amp;[403.21400.00220.59441]" c="403.21400.00220.59441"/>
        <s v="[Ledger derived financial attribute value combinations].[Derived financial hierarchy attribute value combination].&amp;[403.21400.00220.59442]" c="403.21400.00220.59442"/>
        <s v="[Ledger derived financial attribute value combinations].[Derived financial hierarchy attribute value combination].&amp;[403.21400.00220.59443]" c="403.21400.00220.59443"/>
        <s v="[Ledger derived financial attribute value combinations].[Derived financial hierarchy attribute value combination].&amp;[403.21400.00230.59441]" c="403.21400.00230.59441"/>
        <s v="[Ledger derived financial attribute value combinations].[Derived financial hierarchy attribute value combination].&amp;[403.21400.00230.59442]" c="403.21400.00230.59442"/>
        <s v="[Ledger derived financial attribute value combinations].[Derived financial hierarchy attribute value combination].&amp;[403.21400.00230.59443]" c="403.21400.00230.59443"/>
        <s v="[Ledger derived financial attribute value combinations].[Derived financial hierarchy attribute value combination].&amp;[403.21400.00233.59441]" c="403.21400.00233.59441"/>
        <s v="[Ledger derived financial attribute value combinations].[Derived financial hierarchy attribute value combination].&amp;[403.21400.00233.59443]" c="403.21400.00233.59443"/>
        <s v="[Ledger derived financial attribute value combinations].[Derived financial hierarchy attribute value combination].&amp;[403.21400.00235.59441]" c="403.21400.00235.59441"/>
        <s v="[Ledger derived financial attribute value combinations].[Derived financial hierarchy attribute value combination].&amp;[403.21400.00235.59442]" c="403.21400.00235.59442"/>
        <s v="[Ledger derived financial attribute value combinations].[Derived financial hierarchy attribute value combination].&amp;[403.21400.00235.59443]" c="403.21400.00235.59443"/>
        <s v="[Ledger derived financial attribute value combinations].[Derived financial hierarchy attribute value combination].&amp;[403.21400.00250.59441]" c="403.21400.00250.59441"/>
        <s v="[Ledger derived financial attribute value combinations].[Derived financial hierarchy attribute value combination].&amp;[403.21400.00250.59442]" c="403.21400.00250.59442"/>
        <s v="[Ledger derived financial attribute value combinations].[Derived financial hierarchy attribute value combination].&amp;[403.21400.00250.59443]" c="403.21400.00250.59443"/>
        <s v="[Ledger derived financial attribute value combinations].[Derived financial hierarchy attribute value combination].&amp;[403.21400.00260.59441]" c="403.21400.00260.59441"/>
        <s v="[Ledger derived financial attribute value combinations].[Derived financial hierarchy attribute value combination].&amp;[403.21400.00260.59442]" c="403.21400.00260.59442"/>
        <s v="[Ledger derived financial attribute value combinations].[Derived financial hierarchy attribute value combination].&amp;[403.21400.00260.59443]" c="403.21400.00260.59443"/>
        <s v="[Ledger derived financial attribute value combinations].[Derived financial hierarchy attribute value combination].&amp;[403.21400.00350.59441]" c="403.21400.00350.59441"/>
        <s v="[Ledger derived financial attribute value combinations].[Derived financial hierarchy attribute value combination].&amp;[403.21400.00360.59443]" c="403.21400.00360.59443"/>
        <s v="[Ledger derived financial attribute value combinations].[Derived financial hierarchy attribute value combination].&amp;[403.21400.00410.59441]" c="403.21400.00410.59441"/>
        <s v="[Ledger derived financial attribute value combinations].[Derived financial hierarchy attribute value combination].&amp;[403.21400.00410.59443]" c="403.21400.00410.59443"/>
        <s v="[Ledger derived financial attribute value combinations].[Derived financial hierarchy attribute value combination].&amp;[403.21400.00412.59441]" c="403.21400.00412.59441"/>
        <s v="[Ledger derived financial attribute value combinations].[Derived financial hierarchy attribute value combination].&amp;[403.21400.00412.59442]" c="403.21400.00412.59442"/>
        <s v="[Ledger derived financial attribute value combinations].[Derived financial hierarchy attribute value combination].&amp;[403.21400.00412.59443]" c="403.21400.00412.59443"/>
        <s v="[Ledger derived financial attribute value combinations].[Derived financial hierarchy attribute value combination].&amp;[403.21400.00422.59441]" c="403.21400.00422.59441"/>
        <s v="[Ledger derived financial attribute value combinations].[Derived financial hierarchy attribute value combination].&amp;[403.21400.00422.59443]" c="403.21400.00422.59443"/>
        <s v="[Ledger derived financial attribute value combinations].[Derived financial hierarchy attribute value combination].&amp;[403.21400.00430.59441]" c="403.21400.00430.59441"/>
        <s v="[Ledger derived financial attribute value combinations].[Derived financial hierarchy attribute value combination].&amp;[403.21400.00440.59441]" c="403.21400.00440.59441"/>
        <s v="[Ledger derived financial attribute value combinations].[Derived financial hierarchy attribute value combination].&amp;[403.21400.00440.59443]" c="403.21400.00440.59443"/>
        <s v="[Ledger derived financial attribute value combinations].[Derived financial hierarchy attribute value combination].&amp;[403.21400.00450.59443]" c="403.21400.00450.59443"/>
        <s v="[Ledger derived financial attribute value combinations].[Derived financial hierarchy attribute value combination].&amp;[403.21400.00472.59443]" c="403.21400.00472.59443"/>
        <s v="[Ledger derived financial attribute value combinations].[Derived financial hierarchy attribute value combination].&amp;[403.21400.00474.59443]" c="403.21400.00474.59443"/>
        <s v="[Ledger derived financial attribute value combinations].[Derived financial hierarchy attribute value combination].&amp;[403.21400.00490.59411]" c="403.21400.00490.59411"/>
        <s v="[Ledger derived financial attribute value combinations].[Derived financial hierarchy attribute value combination].&amp;[403.21400.00490.59441]" c="403.21400.00490.59441"/>
        <s v="[Ledger derived financial attribute value combinations].[Derived financial hierarchy attribute value combination].&amp;[403.21400.00610.59442]" c="403.21400.00610.59442"/>
        <s v="[Ledger derived financial attribute value combinations].[Derived financial hierarchy attribute value combination].&amp;[403.21400.00630.59434]" c="403.21400.00630.59434"/>
        <s v="[Ledger derived financial attribute value combinations].[Derived financial hierarchy attribute value combination].&amp;[403.21400.00630.59443]" c="403.21400.00630.59443"/>
        <s v="[Ledger derived financial attribute value combinations].[Derived financial hierarchy attribute value combination].&amp;[403.21400.00961.59441]" c="403.21400.00961.59441"/>
        <s v="[Ledger derived financial attribute value combinations].[Derived financial hierarchy attribute value combination].&amp;[403.21400.00961.59442]" c="403.21400.00961.59442"/>
        <s v="[Ledger derived financial attribute value combinations].[Derived financial hierarchy attribute value combination].&amp;[403.21400.00961.59443]" c="403.21400.00961.59443"/>
        <s v="[Ledger derived financial attribute value combinations].[Derived financial hierarchy attribute value combination].&amp;[403.21400.00965.59441]" c="403.21400.00965.59441"/>
        <s v="[Ledger derived financial attribute value combinations].[Derived financial hierarchy attribute value combination].&amp;[403.21400.00965.59442]" c="403.21400.00965.59442"/>
        <s v="[Ledger derived financial attribute value combinations].[Derived financial hierarchy attribute value combination].&amp;[403.21400.00965.59443]" c="403.21400.00965.59443"/>
        <s v="[Ledger derived financial attribute value combinations].[Derived financial hierarchy attribute value combination].&amp;[403.21400.00980.59441]" c="403.21400.00980.59441"/>
        <s v="[Ledger derived financial attribute value combinations].[Derived financial hierarchy attribute value combination].&amp;[403.21400.00980.59442]" c="403.21400.00980.59442"/>
        <s v="[Ledger derived financial attribute value combinations].[Derived financial hierarchy attribute value combination].&amp;[403.21400.00980.59443]" c="403.21400.00980.59443"/>
        <s v="[Ledger derived financial attribute value combinations].[Derived financial hierarchy attribute value combination].&amp;[403.29000.36111..7902]" c="403.29000.36111..7902"/>
        <s v="[Ledger derived financial attribute value combinations].[Derived financial hierarchy attribute value combination].&amp;[403.29100.36111..7902]" c="403.29100.36111..7902"/>
        <s v="[Ledger derived financial attribute value combinations].[Derived financial hierarchy attribute value combination].&amp;[403.29100.37910..]" c="403.29100.37910.."/>
        <s v="[Ledger derived financial attribute value combinations].[Derived financial hierarchy attribute value combination].&amp;[403.29100.37910..2756]" c="403.29100.37910..2756"/>
        <s v="[Ledger derived financial attribute value combinations].[Derived financial hierarchy attribute value combination].&amp;[403.29100.37910..2757]" c="403.29100.37910..2757"/>
        <s v="[Ledger derived financial attribute value combinations].[Derived financial hierarchy attribute value combination].&amp;[403.29100.37914..]" c="403.29100.37914.."/>
        <s v="[Ledger derived financial attribute value combinations].[Derived financial hierarchy attribute value combination].&amp;[403.51888.00000.50800]" c="403.51888.00000.50800"/>
        <s v="[Ledger derived financial attribute value combinations].[Derived financial hierarchy attribute value combination].&amp;[404.00000.30500..]" c="404.00000.30500.."/>
        <s v="[Ledger derived financial attribute value combinations].[Derived financial hierarchy attribute value combination].&amp;[404.02401.39700..]" c="404.02401.39700.."/>
        <s v="[Ledger derived financial attribute value combinations].[Derived financial hierarchy attribute value combination].&amp;[404.21500.00110.53210]" c="404.21500.00110.53210"/>
        <s v="[Ledger derived financial attribute value combinations].[Derived financial hierarchy attribute value combination].&amp;[404.21500.00110.59435]" c="404.21500.00110.59435"/>
        <s v="[Ledger derived financial attribute value combinations].[Derived financial hierarchy attribute value combination].&amp;[404.21500.00110.59451]" c="404.21500.00110.59451"/>
        <s v="[Ledger derived financial attribute value combinations].[Derived financial hierarchy attribute value combination].&amp;[404.21500.00110.59452]" c="404.21500.00110.59452"/>
        <s v="[Ledger derived financial attribute value combinations].[Derived financial hierarchy attribute value combination].&amp;[404.21500.00110.59453]" c="404.21500.00110.59453"/>
        <s v="[Ledger derived financial attribute value combinations].[Derived financial hierarchy attribute value combination].&amp;[404.21500.00120.59453]" c="404.21500.00120.59453"/>
        <s v="[Ledger derived financial attribute value combinations].[Derived financial hierarchy attribute value combination].&amp;[404.21500.00130.59451]" c="404.21500.00130.59451"/>
        <s v="[Ledger derived financial attribute value combinations].[Derived financial hierarchy attribute value combination].&amp;[404.21500.00130.59453]" c="404.21500.00130.59453"/>
        <s v="[Ledger derived financial attribute value combinations].[Derived financial hierarchy attribute value combination].&amp;[404.21500.00154.59451]" c="404.21500.00154.59451"/>
        <s v="[Ledger derived financial attribute value combinations].[Derived financial hierarchy attribute value combination].&amp;[404.21500.00154.59453]" c="404.21500.00154.59453"/>
        <s v="[Ledger derived financial attribute value combinations].[Derived financial hierarchy attribute value combination].&amp;[404.21500.00220.53210]" c="404.21500.00220.53210"/>
        <s v="[Ledger derived financial attribute value combinations].[Derived financial hierarchy attribute value combination].&amp;[404.21500.00220.59435]" c="404.21500.00220.59435"/>
        <s v="[Ledger derived financial attribute value combinations].[Derived financial hierarchy attribute value combination].&amp;[404.21500.00220.59451]" c="404.21500.00220.59451"/>
        <s v="[Ledger derived financial attribute value combinations].[Derived financial hierarchy attribute value combination].&amp;[404.21500.00220.59452]" c="404.21500.00220.59452"/>
        <s v="[Ledger derived financial attribute value combinations].[Derived financial hierarchy attribute value combination].&amp;[404.21500.00220.59453]" c="404.21500.00220.59453"/>
        <s v="[Ledger derived financial attribute value combinations].[Derived financial hierarchy attribute value combination].&amp;[404.21500.00230.59435]" c="404.21500.00230.59435"/>
        <s v="[Ledger derived financial attribute value combinations].[Derived financial hierarchy attribute value combination].&amp;[404.21500.00230.59451]" c="404.21500.00230.59451"/>
        <s v="[Ledger derived financial attribute value combinations].[Derived financial hierarchy attribute value combination].&amp;[404.21500.00230.59452]" c="404.21500.00230.59452"/>
        <s v="[Ledger derived financial attribute value combinations].[Derived financial hierarchy attribute value combination].&amp;[404.21500.00230.59453]" c="404.21500.00230.59453"/>
        <s v="[Ledger derived financial attribute value combinations].[Derived financial hierarchy attribute value combination].&amp;[404.21500.00233.53210]" c="404.21500.00233.53210"/>
        <s v="[Ledger derived financial attribute value combinations].[Derived financial hierarchy attribute value combination].&amp;[404.21500.00233.59451]" c="404.21500.00233.59451"/>
        <s v="[Ledger derived financial attribute value combinations].[Derived financial hierarchy attribute value combination].&amp;[404.21500.00233.59453]" c="404.21500.00233.59453"/>
        <s v="[Ledger derived financial attribute value combinations].[Derived financial hierarchy attribute value combination].&amp;[404.21500.00235.53210]" c="404.21500.00235.53210"/>
        <s v="[Ledger derived financial attribute value combinations].[Derived financial hierarchy attribute value combination].&amp;[404.21500.00235.59435]" c="404.21500.00235.59435"/>
        <s v="[Ledger derived financial attribute value combinations].[Derived financial hierarchy attribute value combination].&amp;[404.21500.00235.59451]" c="404.21500.00235.59451"/>
        <s v="[Ledger derived financial attribute value combinations].[Derived financial hierarchy attribute value combination].&amp;[404.21500.00235.59452]" c="404.21500.00235.59452"/>
        <s v="[Ledger derived financial attribute value combinations].[Derived financial hierarchy attribute value combination].&amp;[404.21500.00235.59453]" c="404.21500.00235.59453"/>
        <s v="[Ledger derived financial attribute value combinations].[Derived financial hierarchy attribute value combination].&amp;[404.21500.00250.53210]" c="404.21500.00250.53210"/>
        <s v="[Ledger derived financial attribute value combinations].[Derived financial hierarchy attribute value combination].&amp;[404.21500.00250.59435]" c="404.21500.00250.59435"/>
        <s v="[Ledger derived financial attribute value combinations].[Derived financial hierarchy attribute value combination].&amp;[404.21500.00250.59451]" c="404.21500.00250.59451"/>
        <s v="[Ledger derived financial attribute value combinations].[Derived financial hierarchy attribute value combination].&amp;[404.21500.00250.59452]" c="404.21500.00250.59452"/>
        <s v="[Ledger derived financial attribute value combinations].[Derived financial hierarchy attribute value combination].&amp;[404.21500.00250.59453]" c="404.21500.00250.59453"/>
        <s v="[Ledger derived financial attribute value combinations].[Derived financial hierarchy attribute value combination].&amp;[404.21500.00260.59435]" c="404.21500.00260.59435"/>
        <s v="[Ledger derived financial attribute value combinations].[Derived financial hierarchy attribute value combination].&amp;[404.21500.00260.59451]" c="404.21500.00260.59451"/>
        <s v="[Ledger derived financial attribute value combinations].[Derived financial hierarchy attribute value combination].&amp;[404.21500.00260.59452]" c="404.21500.00260.59452"/>
        <s v="[Ledger derived financial attribute value combinations].[Derived financial hierarchy attribute value combination].&amp;[404.21500.00260.59453]" c="404.21500.00260.59453"/>
        <s v="[Ledger derived financial attribute value combinations].[Derived financial hierarchy attribute value combination].&amp;[404.21500.00310.59453]" c="404.21500.00310.59453"/>
        <s v="[Ledger derived financial attribute value combinations].[Derived financial hierarchy attribute value combination].&amp;[404.21500.00360.59453]" c="404.21500.00360.59453"/>
        <s v="[Ledger derived financial attribute value combinations].[Derived financial hierarchy attribute value combination].&amp;[404.21500.00410.59451]" c="404.21500.00410.59451"/>
        <s v="[Ledger derived financial attribute value combinations].[Derived financial hierarchy attribute value combination].&amp;[404.21500.00410.59452]" c="404.21500.00410.59452"/>
        <s v="[Ledger derived financial attribute value combinations].[Derived financial hierarchy attribute value combination].&amp;[404.21500.00410.59453]" c="404.21500.00410.59453"/>
        <s v="[Ledger derived financial attribute value combinations].[Derived financial hierarchy attribute value combination].&amp;[404.21500.00412.59451]" c="404.21500.00412.59451"/>
        <s v="[Ledger derived financial attribute value combinations].[Derived financial hierarchy attribute value combination].&amp;[404.21500.00412.59452]" c="404.21500.00412.59452"/>
        <s v="[Ledger derived financial attribute value combinations].[Derived financial hierarchy attribute value combination].&amp;[404.21500.00412.59453]" c="404.21500.00412.59453"/>
        <s v="[Ledger derived financial attribute value combinations].[Derived financial hierarchy attribute value combination].&amp;[404.21500.00420.59453]" c="404.21500.00420.59453"/>
        <s v="[Ledger derived financial attribute value combinations].[Derived financial hierarchy attribute value combination].&amp;[404.21500.00422.59451]" c="404.21500.00422.59451"/>
        <s v="[Ledger derived financial attribute value combinations].[Derived financial hierarchy attribute value combination].&amp;[404.21500.00422.59453]" c="404.21500.00422.59453"/>
        <s v="[Ledger derived financial attribute value combinations].[Derived financial hierarchy attribute value combination].&amp;[404.21500.00430.59451]" c="404.21500.00430.59451"/>
        <s v="[Ledger derived financial attribute value combinations].[Derived financial hierarchy attribute value combination].&amp;[404.21500.00440.59451]" c="404.21500.00440.59451"/>
        <s v="[Ledger derived financial attribute value combinations].[Derived financial hierarchy attribute value combination].&amp;[404.21500.00490.59451]" c="404.21500.00490.59451"/>
        <s v="[Ledger derived financial attribute value combinations].[Derived financial hierarchy attribute value combination].&amp;[404.21500.00490.59453]" c="404.21500.00490.59453"/>
        <s v="[Ledger derived financial attribute value combinations].[Derived financial hierarchy attribute value combination].&amp;[404.21500.00610.59452]" c="404.21500.00610.59452"/>
        <s v="[Ledger derived financial attribute value combinations].[Derived financial hierarchy attribute value combination].&amp;[404.21500.00630.59435]" c="404.21500.00630.59435"/>
        <s v="[Ledger derived financial attribute value combinations].[Derived financial hierarchy attribute value combination].&amp;[404.21500.00630.59451]" c="404.21500.00630.59451"/>
        <s v="[Ledger derived financial attribute value combinations].[Derived financial hierarchy attribute value combination].&amp;[404.21500.00630.59453]" c="404.21500.00630.59453"/>
        <s v="[Ledger derived financial attribute value combinations].[Derived financial hierarchy attribute value combination].&amp;[404.21500.00961.53210]" c="404.21500.00961.53210"/>
        <s v="[Ledger derived financial attribute value combinations].[Derived financial hierarchy attribute value combination].&amp;[404.21500.00961.59435]" c="404.21500.00961.59435"/>
        <s v="[Ledger derived financial attribute value combinations].[Derived financial hierarchy attribute value combination].&amp;[404.21500.00961.59451]" c="404.21500.00961.59451"/>
        <s v="[Ledger derived financial attribute value combinations].[Derived financial hierarchy attribute value combination].&amp;[404.21500.00961.59452]" c="404.21500.00961.59452"/>
        <s v="[Ledger derived financial attribute value combinations].[Derived financial hierarchy attribute value combination].&amp;[404.21500.00961.59453]" c="404.21500.00961.59453"/>
        <s v="[Ledger derived financial attribute value combinations].[Derived financial hierarchy attribute value combination].&amp;[404.21500.00965.53210]" c="404.21500.00965.53210"/>
        <s v="[Ledger derived financial attribute value combinations].[Derived financial hierarchy attribute value combination].&amp;[404.21500.00965.59435]" c="404.21500.00965.59435"/>
        <s v="[Ledger derived financial attribute value combinations].[Derived financial hierarchy attribute value combination].&amp;[404.21500.00965.59451]" c="404.21500.00965.59451"/>
        <s v="[Ledger derived financial attribute value combinations].[Derived financial hierarchy attribute value combination].&amp;[404.21500.00965.59452]" c="404.21500.00965.59452"/>
        <s v="[Ledger derived financial attribute value combinations].[Derived financial hierarchy attribute value combination].&amp;[404.21500.00965.59453]" c="404.21500.00965.59453"/>
        <s v="[Ledger derived financial attribute value combinations].[Derived financial hierarchy attribute value combination].&amp;[404.21500.00980.59435]" c="404.21500.00980.59435"/>
        <s v="[Ledger derived financial attribute value combinations].[Derived financial hierarchy attribute value combination].&amp;[404.21500.00980.59451]" c="404.21500.00980.59451"/>
        <s v="[Ledger derived financial attribute value combinations].[Derived financial hierarchy attribute value combination].&amp;[404.21500.00980.59452]" c="404.21500.00980.59452"/>
        <s v="[Ledger derived financial attribute value combinations].[Derived financial hierarchy attribute value combination].&amp;[404.21500.00980.59453]" c="404.21500.00980.59453"/>
        <s v="[Ledger derived financial attribute value combinations].[Derived financial hierarchy attribute value combination].&amp;[404.29100.36111..7906]" c="404.29100.36111..7906"/>
        <s v="[Ledger derived financial attribute value combinations].[Derived financial hierarchy attribute value combination].&amp;[404.29100.37910..2749]" c="404.29100.37910..2749"/>
        <s v="[Ledger derived financial attribute value combinations].[Derived financial hierarchy attribute value combination].&amp;[404.29100.37910..2750]" c="404.29100.37910..2750"/>
        <s v="[Ledger derived financial attribute value combinations].[Derived financial hierarchy attribute value combination].&amp;[404.29100.37910..2751]" c="404.29100.37910..2751"/>
        <s v="[Ledger derived financial attribute value combinations].[Derived financial hierarchy attribute value combination].&amp;[404.29100.37915..]" c="404.29100.37915.."/>
        <s v="[Ledger derived financial attribute value combinations].[Derived financial hierarchy attribute value combination].&amp;[404.49000.36111..7906]" c="404.49000.36111..7906"/>
        <s v="[Ledger derived financial attribute value combinations].[Derived financial hierarchy attribute value combination].&amp;[404.51888.00000.50800]" c="404.51888.00000.50800"/>
        <s v="[Ledger derived financial attribute value combinations].[Derived financial hierarchy attribute value combination].&amp;[405.00000.00010.53833]" c="405.00000.00010.53833"/>
        <s v="[Ledger derived financial attribute value combinations].[Derived financial hierarchy attribute value combination].&amp;[405.00000.30500..]" c="405.00000.30500.."/>
        <s v="[Ledger derived financial attribute value combinations].[Derived financial hierarchy attribute value combination].&amp;[405.02406.00550.59700]" c="405.02406.00550.59700"/>
        <s v="[Ledger derived financial attribute value combinations].[Derived financial hierarchy attribute value combination].&amp;[405.02406.00551.59700]" c="405.02406.00551.59700"/>
        <s v="[Ledger derived financial attribute value combinations].[Derived financial hierarchy attribute value combination].&amp;[405.21101.00110.53223]" c="405.21101.00110.53223"/>
        <s v="[Ledger derived financial attribute value combinations].[Derived financial hierarchy attribute value combination].&amp;[405.21101.00117.53223]" c="405.21101.00117.53223"/>
        <s v="[Ledger derived financial attribute value combinations].[Derived financial hierarchy attribute value combination].&amp;[405.21101.00120.53223]" c="405.21101.00120.53223"/>
        <s v="[Ledger derived financial attribute value combinations].[Derived financial hierarchy attribute value combination].&amp;[405.21101.00154.53223]" c="405.21101.00154.53223"/>
        <s v="[Ledger derived financial attribute value combinations].[Derived financial hierarchy attribute value combination].&amp;[405.21101.00217.53223]" c="405.21101.00217.53223"/>
        <s v="[Ledger derived financial attribute value combinations].[Derived financial hierarchy attribute value combination].&amp;[405.21101.00220.53223]" c="405.21101.00220.53223"/>
        <s v="[Ledger derived financial attribute value combinations].[Derived financial hierarchy attribute value combination].&amp;[405.21101.00230.53223]" c="405.21101.00230.53223"/>
        <s v="[Ledger derived financial attribute value combinations].[Derived financial hierarchy attribute value combination].&amp;[405.21101.00233.53223]" c="405.21101.00233.53223"/>
        <s v="[Ledger derived financial attribute value combinations].[Derived financial hierarchy attribute value combination].&amp;[405.21101.00235.53223]" c="405.21101.00235.53223"/>
        <s v="[Ledger derived financial attribute value combinations].[Derived financial hierarchy attribute value combination].&amp;[405.21101.00240.53223]" c="405.21101.00240.53223"/>
        <s v="[Ledger derived financial attribute value combinations].[Derived financial hierarchy attribute value combination].&amp;[405.21101.00250.53223]" c="405.21101.00250.53223"/>
        <s v="[Ledger derived financial attribute value combinations].[Derived financial hierarchy attribute value combination].&amp;[405.21101.00310.53223]" c="405.21101.00310.53223"/>
        <s v="[Ledger derived financial attribute value combinations].[Derived financial hierarchy attribute value combination].&amp;[405.21101.00350.53223]" c="405.21101.00350.53223"/>
        <s v="[Ledger derived financial attribute value combinations].[Derived financial hierarchy attribute value combination].&amp;[405.21101.00353.53223]" c="405.21101.00353.53223"/>
        <s v="[Ledger derived financial attribute value combinations].[Derived financial hierarchy attribute value combination].&amp;[405.21101.00410.53223]" c="405.21101.00410.53223"/>
        <s v="[Ledger derived financial attribute value combinations].[Derived financial hierarchy attribute value combination].&amp;[405.21101.00412.53223]" c="405.21101.00412.53223"/>
        <s v="[Ledger derived financial attribute value combinations].[Derived financial hierarchy attribute value combination].&amp;[405.21101.00422.53223]" c="405.21101.00422.53223"/>
        <s v="[Ledger derived financial attribute value combinations].[Derived financial hierarchy attribute value combination].&amp;[405.21101.00430.53223]" c="405.21101.00430.53223"/>
        <s v="[Ledger derived financial attribute value combinations].[Derived financial hierarchy attribute value combination].&amp;[405.21101.00440.53223]" c="405.21101.00440.53223"/>
        <s v="[Ledger derived financial attribute value combinations].[Derived financial hierarchy attribute value combination].&amp;[405.21101.00480.53223]" c="405.21101.00480.53223"/>
        <s v="[Ledger derived financial attribute value combinations].[Derived financial hierarchy attribute value combination].&amp;[405.21101.00490.53223]" c="405.21101.00490.53223"/>
        <s v="[Ledger derived financial attribute value combinations].[Derived financial hierarchy attribute value combination].&amp;[405.21101.00491.53223]" c="405.21101.00491.53223"/>
        <s v="[Ledger derived financial attribute value combinations].[Derived financial hierarchy attribute value combination].&amp;[405.21101.00910.53223]" c="405.21101.00910.53223"/>
        <s v="[Ledger derived financial attribute value combinations].[Derived financial hierarchy attribute value combination].&amp;[405.21101.00954.53223]" c="405.21101.00954.53223"/>
        <s v="[Ledger derived financial attribute value combinations].[Derived financial hierarchy attribute value combination].&amp;[405.21101.00955.53223]" c="405.21101.00955.53223"/>
        <s v="[Ledger derived financial attribute value combinations].[Derived financial hierarchy attribute value combination].&amp;[405.21101.00957.53223]" c="405.21101.00957.53223"/>
        <s v="[Ledger derived financial attribute value combinations].[Derived financial hierarchy attribute value combination].&amp;[405.21101.00961.53223]" c="405.21101.00961.53223"/>
        <s v="[Ledger derived financial attribute value combinations].[Derived financial hierarchy attribute value combination].&amp;[405.21101.00965.53223]" c="405.21101.00965.53223"/>
        <s v="[Ledger derived financial attribute value combinations].[Derived financial hierarchy attribute value combination].&amp;[405.21101.00980.53223]" c="405.21101.00980.53223"/>
        <s v="[Ledger derived financial attribute value combinations].[Derived financial hierarchy attribute value combination].&amp;[405.21101.00981.53223]" c="405.21101.00981.53223"/>
        <s v="[Ledger derived financial attribute value combinations].[Derived financial hierarchy attribute value combination].&amp;[405.21101.00987.53223]" c="405.21101.00987.53223"/>
        <s v="[Ledger derived financial attribute value combinations].[Derived financial hierarchy attribute value combination].&amp;[405.21102.00009.53831]" c="405.21102.00009.53831"/>
        <s v="[Ledger derived financial attribute value combinations].[Derived financial hierarchy attribute value combination].&amp;[405.21102.00009.59438]" c="405.21102.00009.59438"/>
        <s v="[Ledger derived financial attribute value combinations].[Derived financial hierarchy attribute value combination].&amp;[405.21102.00110.53831]" c="405.21102.00110.53831"/>
        <s v="[Ledger derived financial attribute value combinations].[Derived financial hierarchy attribute value combination].&amp;[405.21102.00117.53831]" c="405.21102.00117.53831"/>
        <s v="[Ledger derived financial attribute value combinations].[Derived financial hierarchy attribute value combination].&amp;[405.21102.00120.53831]" c="405.21102.00120.53831"/>
        <s v="[Ledger derived financial attribute value combinations].[Derived financial hierarchy attribute value combination].&amp;[405.21102.00130.53831]" c="405.21102.00130.53831"/>
        <s v="[Ledger derived financial attribute value combinations].[Derived financial hierarchy attribute value combination].&amp;[405.21102.00154.53831]" c="405.21102.00154.53831"/>
        <s v="[Ledger derived financial attribute value combinations].[Derived financial hierarchy attribute value combination].&amp;[405.21102.00155.53831]" c="405.21102.00155.53831"/>
        <s v="[Ledger derived financial attribute value combinations].[Derived financial hierarchy attribute value combination].&amp;[405.21102.00217.53831]" c="405.21102.00217.53831"/>
        <s v="[Ledger derived financial attribute value combinations].[Derived financial hierarchy attribute value combination].&amp;[405.21102.00220.53831]" c="405.21102.00220.53831"/>
        <s v="[Ledger derived financial attribute value combinations].[Derived financial hierarchy attribute value combination].&amp;[405.21102.00230.53831]" c="405.21102.00230.53831"/>
        <s v="[Ledger derived financial attribute value combinations].[Derived financial hierarchy attribute value combination].&amp;[405.21102.00233.53831]" c="405.21102.00233.53831"/>
        <s v="[Ledger derived financial attribute value combinations].[Derived financial hierarchy attribute value combination].&amp;[405.21102.00235.53831]" c="405.21102.00235.53831"/>
        <s v="[Ledger derived financial attribute value combinations].[Derived financial hierarchy attribute value combination].&amp;[405.21102.00240.53831]" c="405.21102.00240.53831"/>
        <s v="[Ledger derived financial attribute value combinations].[Derived financial hierarchy attribute value combination].&amp;[405.21102.00240.53838]" c="405.21102.00240.53838"/>
        <s v="[Ledger derived financial attribute value combinations].[Derived financial hierarchy attribute value combination].&amp;[405.21102.00250.53831]" c="405.21102.00250.53831"/>
        <s v="[Ledger derived financial attribute value combinations].[Derived financial hierarchy attribute value combination].&amp;[405.21102.00310.53831]" c="405.21102.00310.53831"/>
        <s v="[Ledger derived financial attribute value combinations].[Derived financial hierarchy attribute value combination].&amp;[405.21102.00350.53831]" c="405.21102.00350.53831"/>
        <s v="[Ledger derived financial attribute value combinations].[Derived financial hierarchy attribute value combination].&amp;[405.21102.00350.53838]" c="405.21102.00350.53838"/>
        <s v="[Ledger derived financial attribute value combinations].[Derived financial hierarchy attribute value combination].&amp;[405.21102.00353.53831]" c="405.21102.00353.53831"/>
        <s v="[Ledger derived financial attribute value combinations].[Derived financial hierarchy attribute value combination].&amp;[405.21102.00360.53831]" c="405.21102.00360.53831"/>
        <s v="[Ledger derived financial attribute value combinations].[Derived financial hierarchy attribute value combination].&amp;[405.21102.00380.53831]" c="405.21102.00380.53831"/>
        <s v="[Ledger derived financial attribute value combinations].[Derived financial hierarchy attribute value combination].&amp;[405.21102.00410.53831]" c="405.21102.00410.53831"/>
        <s v="[Ledger derived financial attribute value combinations].[Derived financial hierarchy attribute value combination].&amp;[405.21102.00412.53831]" c="405.21102.00412.53831"/>
        <s v="[Ledger derived financial attribute value combinations].[Derived financial hierarchy attribute value combination].&amp;[405.21102.00420.53831]" c="405.21102.00420.53831"/>
        <s v="[Ledger derived financial attribute value combinations].[Derived financial hierarchy attribute value combination].&amp;[405.21102.00421.53831]" c="405.21102.00421.53831"/>
        <s v="[Ledger derived financial attribute value combinations].[Derived financial hierarchy attribute value combination].&amp;[405.21102.00422.53831]" c="405.21102.00422.53831"/>
        <s v="[Ledger derived financial attribute value combinations].[Derived financial hierarchy attribute value combination].&amp;[405.21102.00430.53831]" c="405.21102.00430.53831"/>
        <s v="[Ledger derived financial attribute value combinations].[Derived financial hierarchy attribute value combination].&amp;[405.21102.00440.53831]" c="405.21102.00440.53831"/>
        <s v="[Ledger derived financial attribute value combinations].[Derived financial hierarchy attribute value combination].&amp;[405.21102.00471.53831]" c="405.21102.00471.53831"/>
        <s v="[Ledger derived financial attribute value combinations].[Derived financial hierarchy attribute value combination].&amp;[405.21102.00480.53831]" c="405.21102.00480.53831"/>
        <s v="[Ledger derived financial attribute value combinations].[Derived financial hierarchy attribute value combination].&amp;[405.21102.00490.53831]" c="405.21102.00490.53831"/>
        <s v="[Ledger derived financial attribute value combinations].[Derived financial hierarchy attribute value combination].&amp;[405.21102.00491.53831]" c="405.21102.00491.53831"/>
        <s v="[Ledger derived financial attribute value combinations].[Derived financial hierarchy attribute value combination].&amp;[405.21102.00510.53831]" c="405.21102.00510.53831"/>
        <s v="[Ledger derived financial attribute value combinations].[Derived financial hierarchy attribute value combination].&amp;[405.21102.00530.53831]" c="405.21102.00530.53831"/>
        <s v="[Ledger derived financial attribute value combinations].[Derived financial hierarchy attribute value combination].&amp;[405.21102.00640.59431]" c="405.21102.00640.59431"/>
        <s v="[Ledger derived financial attribute value combinations].[Derived financial hierarchy attribute value combination].&amp;[405.21102.00640.59438]" c="405.21102.00640.59438"/>
        <s v="[Ledger derived financial attribute value combinations].[Derived financial hierarchy attribute value combination].&amp;[405.21102.00910.53831]" c="405.21102.00910.53831"/>
        <s v="[Ledger derived financial attribute value combinations].[Derived financial hierarchy attribute value combination].&amp;[405.21102.00913.53831]" c="405.21102.00913.53831"/>
        <s v="[Ledger derived financial attribute value combinations].[Derived financial hierarchy attribute value combination].&amp;[405.21102.00954.53831]" c="405.21102.00954.53831"/>
        <s v="[Ledger derived financial attribute value combinations].[Derived financial hierarchy attribute value combination].&amp;[405.21102.00955.53831]" c="405.21102.00955.53831"/>
        <s v="[Ledger derived financial attribute value combinations].[Derived financial hierarchy attribute value combination].&amp;[405.21102.00957.53831]" c="405.21102.00957.53831"/>
        <s v="[Ledger derived financial attribute value combinations].[Derived financial hierarchy attribute value combination].&amp;[405.21102.00960.53831]" c="405.21102.00960.53831"/>
        <s v="[Ledger derived financial attribute value combinations].[Derived financial hierarchy attribute value combination].&amp;[405.21102.00961.53831]" c="405.21102.00961.53831"/>
        <s v="[Ledger derived financial attribute value combinations].[Derived financial hierarchy attribute value combination].&amp;[405.21102.00965.53831]" c="405.21102.00965.53831"/>
        <s v="[Ledger derived financial attribute value combinations].[Derived financial hierarchy attribute value combination].&amp;[405.21102.00980.53831]" c="405.21102.00980.53831"/>
        <s v="[Ledger derived financial attribute value combinations].[Derived financial hierarchy attribute value combination].&amp;[405.21102.00981.53831]" c="405.21102.00981.53831"/>
        <s v="[Ledger derived financial attribute value combinations].[Derived financial hierarchy attribute value combination].&amp;[405.21102.00987.53831]" c="405.21102.00987.53831"/>
        <s v="[Ledger derived financial attribute value combinations].[Derived financial hierarchy attribute value combination].&amp;[405.21103.00009.53838]" c="405.21103.00009.53838"/>
        <s v="[Ledger derived financial attribute value combinations].[Derived financial hierarchy attribute value combination].&amp;[405.21103.00110.53838]" c="405.21103.00110.53838"/>
        <s v="[Ledger derived financial attribute value combinations].[Derived financial hierarchy attribute value combination].&amp;[405.21103.00117.53838]" c="405.21103.00117.53838"/>
        <s v="[Ledger derived financial attribute value combinations].[Derived financial hierarchy attribute value combination].&amp;[405.21103.00120.53838]" c="405.21103.00120.53838"/>
        <s v="[Ledger derived financial attribute value combinations].[Derived financial hierarchy attribute value combination].&amp;[405.21103.00130.53838]" c="405.21103.00130.53838"/>
        <s v="[Ledger derived financial attribute value combinations].[Derived financial hierarchy attribute value combination].&amp;[405.21103.00154.53838]" c="405.21103.00154.53838"/>
        <s v="[Ledger derived financial attribute value combinations].[Derived financial hierarchy attribute value combination].&amp;[405.21103.00217.53838]" c="405.21103.00217.53838"/>
        <s v="[Ledger derived financial attribute value combinations].[Derived financial hierarchy attribute value combination].&amp;[405.21103.00220.53838]" c="405.21103.00220.53838"/>
        <s v="[Ledger derived financial attribute value combinations].[Derived financial hierarchy attribute value combination].&amp;[405.21103.00230.53838]" c="405.21103.00230.53838"/>
        <s v="[Ledger derived financial attribute value combinations].[Derived financial hierarchy attribute value combination].&amp;[405.21103.00233.53838]" c="405.21103.00233.53838"/>
        <s v="[Ledger derived financial attribute value combinations].[Derived financial hierarchy attribute value combination].&amp;[405.21103.00235.53838]" c="405.21103.00235.53838"/>
        <s v="[Ledger derived financial attribute value combinations].[Derived financial hierarchy attribute value combination].&amp;[405.21103.00240.53838]" c="405.21103.00240.53838"/>
        <s v="[Ledger derived financial attribute value combinations].[Derived financial hierarchy attribute value combination].&amp;[405.21103.00250.53838]" c="405.21103.00250.53838"/>
        <s v="[Ledger derived financial attribute value combinations].[Derived financial hierarchy attribute value combination].&amp;[405.21103.00310.53838]" c="405.21103.00310.53838"/>
        <s v="[Ledger derived financial attribute value combinations].[Derived financial hierarchy attribute value combination].&amp;[405.21103.00350.53838]" c="405.21103.00350.53838"/>
        <s v="[Ledger derived financial attribute value combinations].[Derived financial hierarchy attribute value combination].&amp;[405.21103.00353.53838]" c="405.21103.00353.53838"/>
        <s v="[Ledger derived financial attribute value combinations].[Derived financial hierarchy attribute value combination].&amp;[405.21103.00360.53838]" c="405.21103.00360.53838"/>
        <s v="[Ledger derived financial attribute value combinations].[Derived financial hierarchy attribute value combination].&amp;[405.21103.00370.53838]" c="405.21103.00370.53838"/>
        <s v="[Ledger derived financial attribute value combinations].[Derived financial hierarchy attribute value combination].&amp;[405.21103.00400.53838]" c="405.21103.00400.53838"/>
        <s v="[Ledger derived financial attribute value combinations].[Derived financial hierarchy attribute value combination].&amp;[405.21103.00410.53838]" c="405.21103.00410.53838"/>
        <s v="[Ledger derived financial attribute value combinations].[Derived financial hierarchy attribute value combination].&amp;[405.21103.00420.53838]" c="405.21103.00420.53838"/>
        <s v="[Ledger derived financial attribute value combinations].[Derived financial hierarchy attribute value combination].&amp;[405.21103.00422.53838]" c="405.21103.00422.53838"/>
        <s v="[Ledger derived financial attribute value combinations].[Derived financial hierarchy attribute value combination].&amp;[405.21103.00430.53838]" c="405.21103.00430.53838"/>
        <s v="[Ledger derived financial attribute value combinations].[Derived financial hierarchy attribute value combination].&amp;[405.21103.00440.53838]" c="405.21103.00440.53838"/>
        <s v="[Ledger derived financial attribute value combinations].[Derived financial hierarchy attribute value combination].&amp;[405.21103.00450.53838]" c="405.21103.00450.53838"/>
        <s v="[Ledger derived financial attribute value combinations].[Derived financial hierarchy attribute value combination].&amp;[405.21103.00472.53838]" c="405.21103.00472.53838"/>
        <s v="[Ledger derived financial attribute value combinations].[Derived financial hierarchy attribute value combination].&amp;[405.21103.00474.53838]" c="405.21103.00474.53838"/>
        <s v="[Ledger derived financial attribute value combinations].[Derived financial hierarchy attribute value combination].&amp;[405.21103.00475.53838]" c="405.21103.00475.53838"/>
        <s v="[Ledger derived financial attribute value combinations].[Derived financial hierarchy attribute value combination].&amp;[405.21103.00480.53838]" c="405.21103.00480.53838"/>
        <s v="[Ledger derived financial attribute value combinations].[Derived financial hierarchy attribute value combination].&amp;[405.21103.00490.53831]" c="405.21103.00490.53831"/>
        <s v="[Ledger derived financial attribute value combinations].[Derived financial hierarchy attribute value combination].&amp;[405.21103.00490.53838]" c="405.21103.00490.53838"/>
        <s v="[Ledger derived financial attribute value combinations].[Derived financial hierarchy attribute value combination].&amp;[405.21103.00491.53831]" c="405.21103.00491.53831"/>
        <s v="[Ledger derived financial attribute value combinations].[Derived financial hierarchy attribute value combination].&amp;[405.21103.00491.53838]" c="405.21103.00491.53838"/>
        <s v="[Ledger derived financial attribute value combinations].[Derived financial hierarchy attribute value combination].&amp;[405.21103.00510.53838]" c="405.21103.00510.53838"/>
        <s v="[Ledger derived financial attribute value combinations].[Derived financial hierarchy attribute value combination].&amp;[405.21103.00530.53838]" c="405.21103.00530.53838"/>
        <s v="[Ledger derived financial attribute value combinations].[Derived financial hierarchy attribute value combination].&amp;[405.21103.00640.59400]" c="405.21103.00640.59400"/>
        <s v="[Ledger derived financial attribute value combinations].[Derived financial hierarchy attribute value combination].&amp;[405.21103.00640.59438]" c="405.21103.00640.59438"/>
        <s v="[Ledger derived financial attribute value combinations].[Derived financial hierarchy attribute value combination].&amp;[405.21103.00910.53530]" c="405.21103.00910.53530"/>
        <s v="[Ledger derived financial attribute value combinations].[Derived financial hierarchy attribute value combination].&amp;[405.21103.00910.53838]" c="405.21103.00910.53838"/>
        <s v="[Ledger derived financial attribute value combinations].[Derived financial hierarchy attribute value combination].&amp;[405.21103.00961.53838]" c="405.21103.00961.53838"/>
        <s v="[Ledger derived financial attribute value combinations].[Derived financial hierarchy attribute value combination].&amp;[405.21103.00965.53838]" c="405.21103.00965.53838"/>
        <s v="[Ledger derived financial attribute value combinations].[Derived financial hierarchy attribute value combination].&amp;[405.21103.00980.53838]" c="405.21103.00980.53838"/>
        <s v="[Ledger derived financial attribute value combinations].[Derived financial hierarchy attribute value combination].&amp;[405.21103.00981.53838]" c="405.21103.00981.53838"/>
        <s v="[Ledger derived financial attribute value combinations].[Derived financial hierarchy attribute value combination].&amp;[405.21103.00982.53838]" c="405.21103.00982.53838"/>
        <s v="[Ledger derived financial attribute value combinations].[Derived financial hierarchy attribute value combination].&amp;[405.21105.00009.53832]" c="405.21105.00009.53832"/>
        <s v="[Ledger derived financial attribute value combinations].[Derived financial hierarchy attribute value combination].&amp;[405.21105.00110.53832]" c="405.21105.00110.53832"/>
        <s v="[Ledger derived financial attribute value combinations].[Derived financial hierarchy attribute value combination].&amp;[405.21105.00117.53832]" c="405.21105.00117.53832"/>
        <s v="[Ledger derived financial attribute value combinations].[Derived financial hierarchy attribute value combination].&amp;[405.21105.00120.53832]" c="405.21105.00120.53832"/>
        <s v="[Ledger derived financial attribute value combinations].[Derived financial hierarchy attribute value combination].&amp;[405.21105.00130.53832]" c="405.21105.00130.53832"/>
        <s v="[Ledger derived financial attribute value combinations].[Derived financial hierarchy attribute value combination].&amp;[405.21105.00217.53831]" c="405.21105.00217.53831"/>
        <s v="[Ledger derived financial attribute value combinations].[Derived financial hierarchy attribute value combination].&amp;[405.21105.00217.53832]" c="405.21105.00217.53832"/>
        <s v="[Ledger derived financial attribute value combinations].[Derived financial hierarchy attribute value combination].&amp;[405.21105.00220.53832]" c="405.21105.00220.53832"/>
        <s v="[Ledger derived financial attribute value combinations].[Derived financial hierarchy attribute value combination].&amp;[405.21105.00230.53832]" c="405.21105.00230.53832"/>
        <s v="[Ledger derived financial attribute value combinations].[Derived financial hierarchy attribute value combination].&amp;[405.21105.00233.53832]" c="405.21105.00233.53832"/>
        <s v="[Ledger derived financial attribute value combinations].[Derived financial hierarchy attribute value combination].&amp;[405.21105.00235.53832]" c="405.21105.00235.53832"/>
        <s v="[Ledger derived financial attribute value combinations].[Derived financial hierarchy attribute value combination].&amp;[405.21105.00240.53832]" c="405.21105.00240.53832"/>
        <s v="[Ledger derived financial attribute value combinations].[Derived financial hierarchy attribute value combination].&amp;[405.21105.00250.53832]" c="405.21105.00250.53832"/>
        <s v="[Ledger derived financial attribute value combinations].[Derived financial hierarchy attribute value combination].&amp;[405.21105.00310.53832]" c="405.21105.00310.53832"/>
        <s v="[Ledger derived financial attribute value combinations].[Derived financial hierarchy attribute value combination].&amp;[405.21105.00350.53831]" c="405.21105.00350.53831"/>
        <s v="[Ledger derived financial attribute value combinations].[Derived financial hierarchy attribute value combination].&amp;[405.21105.00350.53832]" c="405.21105.00350.53832"/>
        <s v="[Ledger derived financial attribute value combinations].[Derived financial hierarchy attribute value combination].&amp;[405.21105.00353.53832]" c="405.21105.00353.53832"/>
        <s v="[Ledger derived financial attribute value combinations].[Derived financial hierarchy attribute value combination].&amp;[405.21105.00355.53832]" c="405.21105.00355.53832"/>
        <s v="[Ledger derived financial attribute value combinations].[Derived financial hierarchy attribute value combination].&amp;[405.21105.00360.53832]" c="405.21105.00360.53832"/>
        <s v="[Ledger derived financial attribute value combinations].[Derived financial hierarchy attribute value combination].&amp;[405.21105.00360.53833]" c="405.21105.00360.53833"/>
        <s v="[Ledger derived financial attribute value combinations].[Derived financial hierarchy attribute value combination].&amp;[405.21105.00410.53832]" c="405.21105.00410.53832"/>
        <s v="[Ledger derived financial attribute value combinations].[Derived financial hierarchy attribute value combination].&amp;[405.21105.00412.53832]" c="405.21105.00412.53832"/>
        <s v="[Ledger derived financial attribute value combinations].[Derived financial hierarchy attribute value combination].&amp;[405.21105.00420.53832]" c="405.21105.00420.53832"/>
        <s v="[Ledger derived financial attribute value combinations].[Derived financial hierarchy attribute value combination].&amp;[405.21105.00421.53832]" c="405.21105.00421.53832"/>
        <s v="[Ledger derived financial attribute value combinations].[Derived financial hierarchy attribute value combination].&amp;[405.21105.00422.53832]" c="405.21105.00422.53832"/>
        <s v="[Ledger derived financial attribute value combinations].[Derived financial hierarchy attribute value combination].&amp;[405.21105.00430.53832]" c="405.21105.00430.53832"/>
        <s v="[Ledger derived financial attribute value combinations].[Derived financial hierarchy attribute value combination].&amp;[405.21105.00440.53832]" c="405.21105.00440.53832"/>
        <s v="[Ledger derived financial attribute value combinations].[Derived financial hierarchy attribute value combination].&amp;[405.21105.00480.53832]" c="405.21105.00480.53832"/>
        <s v="[Ledger derived financial attribute value combinations].[Derived financial hierarchy attribute value combination].&amp;[405.21105.00490.53832]" c="405.21105.00490.53832"/>
        <s v="[Ledger derived financial attribute value combinations].[Derived financial hierarchy attribute value combination].&amp;[405.21105.00490.53838]" c="405.21105.00490.53838"/>
        <s v="[Ledger derived financial attribute value combinations].[Derived financial hierarchy attribute value combination].&amp;[405.21105.00491.53832]" c="405.21105.00491.53832"/>
        <s v="[Ledger derived financial attribute value combinations].[Derived financial hierarchy attribute value combination].&amp;[405.21105.00510.53832]" c="405.21105.00510.53832"/>
        <s v="[Ledger derived financial attribute value combinations].[Derived financial hierarchy attribute value combination].&amp;[405.21105.00510.53833]" c="405.21105.00510.53833"/>
        <s v="[Ledger derived financial attribute value combinations].[Derived financial hierarchy attribute value combination].&amp;[405.21105.00961.53832]" c="405.21105.00961.53832"/>
        <s v="[Ledger derived financial attribute value combinations].[Derived financial hierarchy attribute value combination].&amp;[405.21105.00965.53832]" c="405.21105.00965.53832"/>
        <s v="[Ledger derived financial attribute value combinations].[Derived financial hierarchy attribute value combination].&amp;[405.21105.00980.53832]" c="405.21105.00980.53832"/>
        <s v="[Ledger derived financial attribute value combinations].[Derived financial hierarchy attribute value combination].&amp;[405.21105.00981.53832]" c="405.21105.00981.53832"/>
        <s v="[Ledger derived financial attribute value combinations].[Derived financial hierarchy attribute value combination].&amp;[405.21106.00009.53833]" c="405.21106.00009.53833"/>
        <s v="[Ledger derived financial attribute value combinations].[Derived financial hierarchy attribute value combination].&amp;[405.21106.00110.53833]" c="405.21106.00110.53833"/>
        <s v="[Ledger derived financial attribute value combinations].[Derived financial hierarchy attribute value combination].&amp;[405.21106.00220.53833]" c="405.21106.00220.53833"/>
        <s v="[Ledger derived financial attribute value combinations].[Derived financial hierarchy attribute value combination].&amp;[405.21106.00230.53833]" c="405.21106.00230.53833"/>
        <s v="[Ledger derived financial attribute value combinations].[Derived financial hierarchy attribute value combination].&amp;[405.21106.00235.53833]" c="405.21106.00235.53833"/>
        <s v="[Ledger derived financial attribute value combinations].[Derived financial hierarchy attribute value combination].&amp;[405.21106.00240.53833]" c="405.21106.00240.53833"/>
        <s v="[Ledger derived financial attribute value combinations].[Derived financial hierarchy attribute value combination].&amp;[405.21106.00250.53833]" c="405.21106.00250.53833"/>
        <s v="[Ledger derived financial attribute value combinations].[Derived financial hierarchy attribute value combination].&amp;[405.21106.00310.53833]" c="405.21106.00310.53833"/>
        <s v="[Ledger derived financial attribute value combinations].[Derived financial hierarchy attribute value combination].&amp;[405.21106.00350.53831]" c="405.21106.00350.53831"/>
        <s v="[Ledger derived financial attribute value combinations].[Derived financial hierarchy attribute value combination].&amp;[405.21106.00350.53833]" c="405.21106.00350.53833"/>
        <s v="[Ledger derived financial attribute value combinations].[Derived financial hierarchy attribute value combination].&amp;[405.21106.00353.53833]" c="405.21106.00353.53833"/>
        <s v="[Ledger derived financial attribute value combinations].[Derived financial hierarchy attribute value combination].&amp;[405.21106.00360.53832]" c="405.21106.00360.53832"/>
        <s v="[Ledger derived financial attribute value combinations].[Derived financial hierarchy attribute value combination].&amp;[405.21106.00360.53833]" c="405.21106.00360.53833"/>
        <s v="[Ledger derived financial attribute value combinations].[Derived financial hierarchy attribute value combination].&amp;[405.21106.00410.53833]" c="405.21106.00410.53833"/>
        <s v="[Ledger derived financial attribute value combinations].[Derived financial hierarchy attribute value combination].&amp;[405.21106.00412.53833]" c="405.21106.00412.53833"/>
        <s v="[Ledger derived financial attribute value combinations].[Derived financial hierarchy attribute value combination].&amp;[405.21106.00422.53833]" c="405.21106.00422.53833"/>
        <s v="[Ledger derived financial attribute value combinations].[Derived financial hierarchy attribute value combination].&amp;[405.21106.00430.53833]" c="405.21106.00430.53833"/>
        <s v="[Ledger derived financial attribute value combinations].[Derived financial hierarchy attribute value combination].&amp;[405.21106.00440.53833]" c="405.21106.00440.53833"/>
        <s v="[Ledger derived financial attribute value combinations].[Derived financial hierarchy attribute value combination].&amp;[405.21106.00480.53833]" c="405.21106.00480.53833"/>
        <s v="[Ledger derived financial attribute value combinations].[Derived financial hierarchy attribute value combination].&amp;[405.21106.00490.53832]" c="405.21106.00490.53832"/>
        <s v="[Ledger derived financial attribute value combinations].[Derived financial hierarchy attribute value combination].&amp;[405.21106.00490.53833]" c="405.21106.00490.53833"/>
        <s v="[Ledger derived financial attribute value combinations].[Derived financial hierarchy attribute value combination].&amp;[405.21106.00491.53833]" c="405.21106.00491.53833"/>
        <s v="[Ledger derived financial attribute value combinations].[Derived financial hierarchy attribute value combination].&amp;[405.21106.00510.53833]" c="405.21106.00510.53833"/>
        <s v="[Ledger derived financial attribute value combinations].[Derived financial hierarchy attribute value combination].&amp;[405.21106.00961.53833]" c="405.21106.00961.53833"/>
        <s v="[Ledger derived financial attribute value combinations].[Derived financial hierarchy attribute value combination].&amp;[405.21106.00965.53833]" c="405.21106.00965.53833"/>
        <s v="[Ledger derived financial attribute value combinations].[Derived financial hierarchy attribute value combination].&amp;[405.21106.00980.53833]" c="405.21106.00980.53833"/>
        <s v="[Ledger derived financial attribute value combinations].[Derived financial hierarchy attribute value combination].&amp;[405.21106.00981.53833]" c="405.21106.00981.53833"/>
        <s v="[Ledger derived financial attribute value combinations].[Derived financial hierarchy attribute value combination].&amp;[405.21107.00410.53831]" c="405.21107.00410.53831"/>
        <s v="[Ledger derived financial attribute value combinations].[Derived financial hierarchy attribute value combination].&amp;[405.21107.00412.53831]" c="405.21107.00412.53831"/>
        <s v="[Ledger derived financial attribute value combinations].[Derived financial hierarchy attribute value combination].&amp;[405.21108.00110.53831]" c="405.21108.00110.53831"/>
        <s v="[Ledger derived financial attribute value combinations].[Derived financial hierarchy attribute value combination].&amp;[405.21108.00154.53831]" c="405.21108.00154.53831"/>
        <s v="[Ledger derived financial attribute value combinations].[Derived financial hierarchy attribute value combination].&amp;[405.21108.00217.53831]" c="405.21108.00217.53831"/>
        <s v="[Ledger derived financial attribute value combinations].[Derived financial hierarchy attribute value combination].&amp;[405.21108.00220.53831]" c="405.21108.00220.53831"/>
        <s v="[Ledger derived financial attribute value combinations].[Derived financial hierarchy attribute value combination].&amp;[405.21108.00230.53831]" c="405.21108.00230.53831"/>
        <s v="[Ledger derived financial attribute value combinations].[Derived financial hierarchy attribute value combination].&amp;[405.21108.00235.53831]" c="405.21108.00235.53831"/>
        <s v="[Ledger derived financial attribute value combinations].[Derived financial hierarchy attribute value combination].&amp;[405.21108.00250.53831]" c="405.21108.00250.53831"/>
        <s v="[Ledger derived financial attribute value combinations].[Derived financial hierarchy attribute value combination].&amp;[405.21108.00310.53831]" c="405.21108.00310.53831"/>
        <s v="[Ledger derived financial attribute value combinations].[Derived financial hierarchy attribute value combination].&amp;[405.21108.00350.53831]" c="405.21108.00350.53831"/>
        <s v="[Ledger derived financial attribute value combinations].[Derived financial hierarchy attribute value combination].&amp;[405.21108.00360.53831]" c="405.21108.00360.53831"/>
        <s v="[Ledger derived financial attribute value combinations].[Derived financial hierarchy attribute value combination].&amp;[405.21108.00360.53838]" c="405.21108.00360.53838"/>
        <s v="[Ledger derived financial attribute value combinations].[Derived financial hierarchy attribute value combination].&amp;[405.21108.00410.53831]" c="405.21108.00410.53831"/>
        <s v="[Ledger derived financial attribute value combinations].[Derived financial hierarchy attribute value combination].&amp;[405.21108.00412.53831]" c="405.21108.00412.53831"/>
        <s v="[Ledger derived financial attribute value combinations].[Derived financial hierarchy attribute value combination].&amp;[405.21108.00422.53831]" c="405.21108.00422.53831"/>
        <s v="[Ledger derived financial attribute value combinations].[Derived financial hierarchy attribute value combination].&amp;[405.21108.00480.53831]" c="405.21108.00480.53831"/>
        <s v="[Ledger derived financial attribute value combinations].[Derived financial hierarchy attribute value combination].&amp;[405.21108.00490.53831]" c="405.21108.00490.53831"/>
        <s v="[Ledger derived financial attribute value combinations].[Derived financial hierarchy attribute value combination].&amp;[405.21108.00490.53838]" c="405.21108.00490.53838"/>
        <s v="[Ledger derived financial attribute value combinations].[Derived financial hierarchy attribute value combination].&amp;[405.21108.00961.53831]" c="405.21108.00961.53831"/>
        <s v="[Ledger derived financial attribute value combinations].[Derived financial hierarchy attribute value combination].&amp;[405.21108.00965.53831]" c="405.21108.00965.53831"/>
        <s v="[Ledger derived financial attribute value combinations].[Derived financial hierarchy attribute value combination].&amp;[405.21109.00009.53832]" c="405.21109.00009.53832"/>
        <s v="[Ledger derived financial attribute value combinations].[Derived financial hierarchy attribute value combination].&amp;[405.21109.00240.53832]" c="405.21109.00240.53832"/>
        <s v="[Ledger derived financial attribute value combinations].[Derived financial hierarchy attribute value combination].&amp;[405.21109.00350.53832]" c="405.21109.00350.53832"/>
        <s v="[Ledger derived financial attribute value combinations].[Derived financial hierarchy attribute value combination].&amp;[405.21109.00360.53832]" c="405.21109.00360.53832"/>
        <s v="[Ledger derived financial attribute value combinations].[Derived financial hierarchy attribute value combination].&amp;[405.21109.00410.53832]" c="405.21109.00410.53832"/>
        <s v="[Ledger derived financial attribute value combinations].[Derived financial hierarchy attribute value combination].&amp;[405.21109.00410.53833]" c="405.21109.00410.53833"/>
        <s v="[Ledger derived financial attribute value combinations].[Derived financial hierarchy attribute value combination].&amp;[405.21109.00420.53832]" c="405.21109.00420.53832"/>
        <s v="[Ledger derived financial attribute value combinations].[Derived financial hierarchy attribute value combination].&amp;[405.21109.00430.53832]" c="405.21109.00430.53832"/>
        <s v="[Ledger derived financial attribute value combinations].[Derived financial hierarchy attribute value combination].&amp;[405.21109.00440.53832]" c="405.21109.00440.53832"/>
        <s v="[Ledger derived financial attribute value combinations].[Derived financial hierarchy attribute value combination].&amp;[405.21109.00450.53832]" c="405.21109.00450.53832"/>
        <s v="[Ledger derived financial attribute value combinations].[Derived financial hierarchy attribute value combination].&amp;[405.21109.00490.53832]" c="405.21109.00490.53832"/>
        <s v="[Ledger derived financial attribute value combinations].[Derived financial hierarchy attribute value combination].&amp;[405.21109.00510.53832]" c="405.21109.00510.53832"/>
        <s v="[Ledger derived financial attribute value combinations].[Derived financial hierarchy attribute value combination].&amp;[405.29000.34320..2180]" c="405.29000.34320..2180"/>
        <s v="[Ledger derived financial attribute value combinations].[Derived financial hierarchy attribute value combination].&amp;[405.29100.32211..1033]" c="405.29100.32211..1033"/>
        <s v="[Ledger derived financial attribute value combinations].[Derived financial hierarchy attribute value combination].&amp;[405.29100.33400.03100.]" c="405.29100.33400.03100."/>
        <s v="[Ledger derived financial attribute value combinations].[Derived financial hierarchy attribute value combination].&amp;[405.29100.33800..]" c="405.29100.33800.."/>
        <s v="[Ledger derived financial attribute value combinations].[Derived financial hierarchy attribute value combination].&amp;[405.29100.34325..2180]" c="405.29100.34325..2180"/>
        <s v="[Ledger derived financial attribute value combinations].[Derived financial hierarchy attribute value combination].&amp;[405.29100.34383..7761]" c="405.29100.34383..7761"/>
        <s v="[Ledger derived financial attribute value combinations].[Derived financial hierarchy attribute value combination].&amp;[405.29100.34383..8800]" c="405.29100.34383..8800"/>
        <s v="[Ledger derived financial attribute value combinations].[Derived financial hierarchy attribute value combination].&amp;[405.29100.34383..8803]" c="405.29100.34383..8803"/>
        <s v="[Ledger derived financial attribute value combinations].[Derived financial hierarchy attribute value combination].&amp;[405.29100.34383..8804]" c="405.29100.34383..8804"/>
        <s v="[Ledger derived financial attribute value combinations].[Derived financial hierarchy attribute value combination].&amp;[405.29100.34389..]" c="405.29100.34389.."/>
        <s v="[Ledger derived financial attribute value combinations].[Derived financial hierarchy attribute value combination].&amp;[405.29100.34389..7761]" c="405.29100.34389..7761"/>
        <s v="[Ledger derived financial attribute value combinations].[Derived financial hierarchy attribute value combination].&amp;[405.29100.36111..]" c="405.29100.36111.."/>
        <s v="[Ledger derived financial attribute value combinations].[Derived financial hierarchy attribute value combination].&amp;[405.29100.36111..7906]" c="405.29100.36111..7906"/>
        <s v="[Ledger derived financial attribute value combinations].[Derived financial hierarchy attribute value combination].&amp;[405.29100.36111..7909]" c="405.29100.36111..7909"/>
        <s v="[Ledger derived financial attribute value combinations].[Derived financial hierarchy attribute value combination].&amp;[405.29100.37910..7759]" c="405.29100.37910..7759"/>
        <s v="[Ledger derived financial attribute value combinations].[Derived financial hierarchy attribute value combination].&amp;[405.49000.36111..]" c="405.49000.36111.."/>
        <s v="[Ledger derived financial attribute value combinations].[Derived financial hierarchy attribute value combination].&amp;[405.51888.00000.50800]" c="405.51888.00000.50800"/>
        <s v="[Ledger derived financial attribute value combinations].[Derived financial hierarchy attribute value combination].&amp;[405.69000.33400.03100.]" c="405.69000.33400.03100."/>
        <s v="[Ledger derived financial attribute value combinations].[Derived financial hierarchy attribute value combination].&amp;[405.81000.00110.53223]" c="405.81000.00110.53223"/>
        <s v="[Ledger derived financial attribute value combinations].[Derived financial hierarchy attribute value combination].&amp;[405.81000.00120.53223]" c="405.81000.00120.53223"/>
        <s v="[Ledger derived financial attribute value combinations].[Derived financial hierarchy attribute value combination].&amp;[405.81000.00154.53223]" c="405.81000.00154.53223"/>
        <s v="[Ledger derived financial attribute value combinations].[Derived financial hierarchy attribute value combination].&amp;[405.81000.00220.53223]" c="405.81000.00220.53223"/>
        <s v="[Ledger derived financial attribute value combinations].[Derived financial hierarchy attribute value combination].&amp;[405.81000.00230.53223]" c="405.81000.00230.53223"/>
        <s v="[Ledger derived financial attribute value combinations].[Derived financial hierarchy attribute value combination].&amp;[405.81000.00235.53223]" c="405.81000.00235.53223"/>
        <s v="[Ledger derived financial attribute value combinations].[Derived financial hierarchy attribute value combination].&amp;[405.81000.00240.53223]" c="405.81000.00240.53223"/>
        <s v="[Ledger derived financial attribute value combinations].[Derived financial hierarchy attribute value combination].&amp;[405.81000.00250.53223]" c="405.81000.00250.53223"/>
        <s v="[Ledger derived financial attribute value combinations].[Derived financial hierarchy attribute value combination].&amp;[405.81000.00310.53223]" c="405.81000.00310.53223"/>
        <s v="[Ledger derived financial attribute value combinations].[Derived financial hierarchy attribute value combination].&amp;[405.81000.00350.53223]" c="405.81000.00350.53223"/>
        <s v="[Ledger derived financial attribute value combinations].[Derived financial hierarchy attribute value combination].&amp;[405.81000.00410.53223]" c="405.81000.00410.53223"/>
        <s v="[Ledger derived financial attribute value combinations].[Derived financial hierarchy attribute value combination].&amp;[405.81000.00412.53223]" c="405.81000.00412.53223"/>
        <s v="[Ledger derived financial attribute value combinations].[Derived financial hierarchy attribute value combination].&amp;[405.81000.00422.53223]" c="405.81000.00422.53223"/>
        <s v="[Ledger derived financial attribute value combinations].[Derived financial hierarchy attribute value combination].&amp;[405.81000.00430.53223]" c="405.81000.00430.53223"/>
        <s v="[Ledger derived financial attribute value combinations].[Derived financial hierarchy attribute value combination].&amp;[405.81000.00440.53223]" c="405.81000.00440.53223"/>
        <s v="[Ledger derived financial attribute value combinations].[Derived financial hierarchy attribute value combination].&amp;[405.81000.00480.53223]" c="405.81000.00480.53223"/>
        <s v="[Ledger derived financial attribute value combinations].[Derived financial hierarchy attribute value combination].&amp;[405.81000.00490.53220]" c="405.81000.00490.53220"/>
        <s v="[Ledger derived financial attribute value combinations].[Derived financial hierarchy attribute value combination].&amp;[405.81000.00490.53223]" c="405.81000.00490.53223"/>
        <s v="[Ledger derived financial attribute value combinations].[Derived financial hierarchy attribute value combination].&amp;[405.81000.00491.53223]" c="405.81000.00491.53223"/>
        <s v="[Ledger derived financial attribute value combinations].[Derived financial hierarchy attribute value combination].&amp;[405.81000.00910.53223]" c="405.81000.00910.53223"/>
        <s v="[Ledger derived financial attribute value combinations].[Derived financial hierarchy attribute value combination].&amp;[405.81000.00913.53223]" c="405.81000.00913.53223"/>
        <s v="[Ledger derived financial attribute value combinations].[Derived financial hierarchy attribute value combination].&amp;[405.81000.00954.53223]" c="405.81000.00954.53223"/>
        <s v="[Ledger derived financial attribute value combinations].[Derived financial hierarchy attribute value combination].&amp;[405.81000.00955.53223]" c="405.81000.00955.53223"/>
        <s v="[Ledger derived financial attribute value combinations].[Derived financial hierarchy attribute value combination].&amp;[405.81000.00957.53223]" c="405.81000.00957.53223"/>
        <s v="[Ledger derived financial attribute value combinations].[Derived financial hierarchy attribute value combination].&amp;[405.81000.00961.53223]" c="405.81000.00961.53223"/>
        <s v="[Ledger derived financial attribute value combinations].[Derived financial hierarchy attribute value combination].&amp;[405.81000.00965.53223]" c="405.81000.00965.53223"/>
        <s v="[Ledger derived financial attribute value combinations].[Derived financial hierarchy attribute value combination].&amp;[405.81000.00980.53223]" c="405.81000.00980.53223"/>
        <s v="[Ledger derived financial attribute value combinations].[Derived financial hierarchy attribute value combination].&amp;[405.81000.00981.53223]" c="405.81000.00981.53223"/>
        <s v="[Ledger derived financial attribute value combinations].[Derived financial hierarchy attribute value combination].&amp;[405.81200.00110.53223]" c="405.81200.00110.53223"/>
        <s v="[Ledger derived financial attribute value combinations].[Derived financial hierarchy attribute value combination].&amp;[405.81200.00120.53223]" c="405.81200.00120.53223"/>
        <s v="[Ledger derived financial attribute value combinations].[Derived financial hierarchy attribute value combination].&amp;[405.81200.00220.53223]" c="405.81200.00220.53223"/>
        <s v="[Ledger derived financial attribute value combinations].[Derived financial hierarchy attribute value combination].&amp;[405.81200.00230.53223]" c="405.81200.00230.53223"/>
        <s v="[Ledger derived financial attribute value combinations].[Derived financial hierarchy attribute value combination].&amp;[405.81200.00235.53223]" c="405.81200.00235.53223"/>
        <s v="[Ledger derived financial attribute value combinations].[Derived financial hierarchy attribute value combination].&amp;[405.81200.00240.53223]" c="405.81200.00240.53223"/>
        <s v="[Ledger derived financial attribute value combinations].[Derived financial hierarchy attribute value combination].&amp;[405.81200.00250.53223]" c="405.81200.00250.53223"/>
        <s v="[Ledger derived financial attribute value combinations].[Derived financial hierarchy attribute value combination].&amp;[405.81200.00422.52410]" c="405.81200.00422.52410"/>
        <s v="[Ledger derived financial attribute value combinations].[Derived financial hierarchy attribute value combination].&amp;[405.81200.00422.53223]" c="405.81200.00422.53223"/>
        <s v="[Ledger derived financial attribute value combinations].[Derived financial hierarchy attribute value combination].&amp;[405.81200.00955.52420]" c="405.81200.00955.52420"/>
        <s v="[Ledger derived financial attribute value combinations].[Derived financial hierarchy attribute value combination].&amp;[405.81200.00955.53223]" c="405.81200.00955.53223"/>
        <s v="[Ledger derived financial attribute value combinations].[Derived financial hierarchy attribute value combination].&amp;[405.81200.00957.52420]" c="405.81200.00957.52420"/>
        <s v="[Ledger derived financial attribute value combinations].[Derived financial hierarchy attribute value combination].&amp;[405.81200.00957.53223]" c="405.81200.00957.53223"/>
        <s v="[Ledger derived financial attribute value combinations].[Derived financial hierarchy attribute value combination].&amp;[405.81200.00961.53223]" c="405.81200.00961.53223"/>
        <s v="[Ledger derived financial attribute value combinations].[Derived financial hierarchy attribute value combination].&amp;[405.81200.00965.53223]" c="405.81200.00965.53223"/>
        <s v="[Ledger derived financial attribute value combinations].[Derived financial hierarchy attribute value combination].&amp;[405.81200.00980.53223]" c="405.81200.00980.53223"/>
        <s v="[Ledger derived financial attribute value combinations].[Derived financial hierarchy attribute value combination].&amp;[405.81200.00981.53223]" c="405.81200.00981.53223"/>
        <s v="[Ledger derived financial attribute value combinations].[Derived financial hierarchy attribute value combination].&amp;[406.00000.30500..]" c="406.00000.30500.."/>
        <s v="[Ledger derived financial attribute value combinations].[Derived financial hierarchy attribute value combination].&amp;[406.02405.39700..]" c="406.02405.39700.."/>
        <s v="[Ledger derived financial attribute value combinations].[Derived financial hierarchy attribute value combination].&amp;[406.21300.00110.53210]" c="406.21300.00110.53210"/>
        <s v="[Ledger derived financial attribute value combinations].[Derived financial hierarchy attribute value combination].&amp;[406.21300.00110.53831]" c="406.21300.00110.53831"/>
        <s v="[Ledger derived financial attribute value combinations].[Derived financial hierarchy attribute value combination].&amp;[406.21300.00110.59510]" c="406.21300.00110.59510"/>
        <s v="[Ledger derived financial attribute value combinations].[Derived financial hierarchy attribute value combination].&amp;[406.21300.00110.59520]" c="406.21300.00110.59520"/>
        <s v="[Ledger derived financial attribute value combinations].[Derived financial hierarchy attribute value combination].&amp;[406.21300.00110.59530]" c="406.21300.00110.59530"/>
        <s v="[Ledger derived financial attribute value combinations].[Derived financial hierarchy attribute value combination].&amp;[406.21300.00120.59510]" c="406.21300.00120.59510"/>
        <s v="[Ledger derived financial attribute value combinations].[Derived financial hierarchy attribute value combination].&amp;[406.21300.00120.59530]" c="406.21300.00120.59530"/>
        <s v="[Ledger derived financial attribute value combinations].[Derived financial hierarchy attribute value combination].&amp;[406.21300.00130.59510]" c="406.21300.00130.59510"/>
        <s v="[Ledger derived financial attribute value combinations].[Derived financial hierarchy attribute value combination].&amp;[406.21300.00130.59530]" c="406.21300.00130.59530"/>
        <s v="[Ledger derived financial attribute value combinations].[Derived financial hierarchy attribute value combination].&amp;[406.21300.00154.59510]" c="406.21300.00154.59510"/>
        <s v="[Ledger derived financial attribute value combinations].[Derived financial hierarchy attribute value combination].&amp;[406.21300.00154.59520]" c="406.21300.00154.59520"/>
        <s v="[Ledger derived financial attribute value combinations].[Derived financial hierarchy attribute value combination].&amp;[406.21300.00154.59530]" c="406.21300.00154.59530"/>
        <s v="[Ledger derived financial attribute value combinations].[Derived financial hierarchy attribute value combination].&amp;[406.21300.00220.53210]" c="406.21300.00220.53210"/>
        <s v="[Ledger derived financial attribute value combinations].[Derived financial hierarchy attribute value combination].&amp;[406.21300.00220.53831]" c="406.21300.00220.53831"/>
        <s v="[Ledger derived financial attribute value combinations].[Derived financial hierarchy attribute value combination].&amp;[406.21300.00220.59510]" c="406.21300.00220.59510"/>
        <s v="[Ledger derived financial attribute value combinations].[Derived financial hierarchy attribute value combination].&amp;[406.21300.00220.59520]" c="406.21300.00220.59520"/>
        <s v="[Ledger derived financial attribute value combinations].[Derived financial hierarchy attribute value combination].&amp;[406.21300.00220.59530]" c="406.21300.00220.59530"/>
        <s v="[Ledger derived financial attribute value combinations].[Derived financial hierarchy attribute value combination].&amp;[406.21300.00230.53831]" c="406.21300.00230.53831"/>
        <s v="[Ledger derived financial attribute value combinations].[Derived financial hierarchy attribute value combination].&amp;[406.21300.00230.59510]" c="406.21300.00230.59510"/>
        <s v="[Ledger derived financial attribute value combinations].[Derived financial hierarchy attribute value combination].&amp;[406.21300.00230.59520]" c="406.21300.00230.59520"/>
        <s v="[Ledger derived financial attribute value combinations].[Derived financial hierarchy attribute value combination].&amp;[406.21300.00230.59530]" c="406.21300.00230.59530"/>
        <s v="[Ledger derived financial attribute value combinations].[Derived financial hierarchy attribute value combination].&amp;[406.21300.00233.53210]" c="406.21300.00233.53210"/>
        <s v="[Ledger derived financial attribute value combinations].[Derived financial hierarchy attribute value combination].&amp;[406.21300.00233.59510]" c="406.21300.00233.59510"/>
        <s v="[Ledger derived financial attribute value combinations].[Derived financial hierarchy attribute value combination].&amp;[406.21300.00233.59520]" c="406.21300.00233.59520"/>
        <s v="[Ledger derived financial attribute value combinations].[Derived financial hierarchy attribute value combination].&amp;[406.21300.00233.59530]" c="406.21300.00233.59530"/>
        <s v="[Ledger derived financial attribute value combinations].[Derived financial hierarchy attribute value combination].&amp;[406.21300.00235.53210]" c="406.21300.00235.53210"/>
        <s v="[Ledger derived financial attribute value combinations].[Derived financial hierarchy attribute value combination].&amp;[406.21300.00235.59510]" c="406.21300.00235.59510"/>
        <s v="[Ledger derived financial attribute value combinations].[Derived financial hierarchy attribute value combination].&amp;[406.21300.00235.59520]" c="406.21300.00235.59520"/>
        <s v="[Ledger derived financial attribute value combinations].[Derived financial hierarchy attribute value combination].&amp;[406.21300.00235.59530]" c="406.21300.00235.59530"/>
        <s v="[Ledger derived financial attribute value combinations].[Derived financial hierarchy attribute value combination].&amp;[406.21300.00250.53210]" c="406.21300.00250.53210"/>
        <s v="[Ledger derived financial attribute value combinations].[Derived financial hierarchy attribute value combination].&amp;[406.21300.00250.59510]" c="406.21300.00250.59510"/>
        <s v="[Ledger derived financial attribute value combinations].[Derived financial hierarchy attribute value combination].&amp;[406.21300.00250.59520]" c="406.21300.00250.59520"/>
        <s v="[Ledger derived financial attribute value combinations].[Derived financial hierarchy attribute value combination].&amp;[406.21300.00250.59530]" c="406.21300.00250.59530"/>
        <s v="[Ledger derived financial attribute value combinations].[Derived financial hierarchy attribute value combination].&amp;[406.21300.00260.59510]" c="406.21300.00260.59510"/>
        <s v="[Ledger derived financial attribute value combinations].[Derived financial hierarchy attribute value combination].&amp;[406.21300.00260.59520]" c="406.21300.00260.59520"/>
        <s v="[Ledger derived financial attribute value combinations].[Derived financial hierarchy attribute value combination].&amp;[406.21300.00260.59530]" c="406.21300.00260.59530"/>
        <s v="[Ledger derived financial attribute value combinations].[Derived financial hierarchy attribute value combination].&amp;[406.21300.00310.59510]" c="406.21300.00310.59510"/>
        <s v="[Ledger derived financial attribute value combinations].[Derived financial hierarchy attribute value combination].&amp;[406.21300.00310.59530]" c="406.21300.00310.59530"/>
        <s v="[Ledger derived financial attribute value combinations].[Derived financial hierarchy attribute value combination].&amp;[406.21300.00350.59530]" c="406.21300.00350.59530"/>
        <s v="[Ledger derived financial attribute value combinations].[Derived financial hierarchy attribute value combination].&amp;[406.21300.00360.59510]" c="406.21300.00360.59510"/>
        <s v="[Ledger derived financial attribute value combinations].[Derived financial hierarchy attribute value combination].&amp;[406.21300.00360.59530]" c="406.21300.00360.59530"/>
        <s v="[Ledger derived financial attribute value combinations].[Derived financial hierarchy attribute value combination].&amp;[406.21300.00410.53831]" c="406.21300.00410.53831"/>
        <s v="[Ledger derived financial attribute value combinations].[Derived financial hierarchy attribute value combination].&amp;[406.21300.00410.59510]" c="406.21300.00410.59510"/>
        <s v="[Ledger derived financial attribute value combinations].[Derived financial hierarchy attribute value combination].&amp;[406.21300.00410.59520]" c="406.21300.00410.59520"/>
        <s v="[Ledger derived financial attribute value combinations].[Derived financial hierarchy attribute value combination].&amp;[406.21300.00410.59530]" c="406.21300.00410.59530"/>
        <s v="[Ledger derived financial attribute value combinations].[Derived financial hierarchy attribute value combination].&amp;[406.21300.00412.59510]" c="406.21300.00412.59510"/>
        <s v="[Ledger derived financial attribute value combinations].[Derived financial hierarchy attribute value combination].&amp;[406.21300.00412.59520]" c="406.21300.00412.59520"/>
        <s v="[Ledger derived financial attribute value combinations].[Derived financial hierarchy attribute value combination].&amp;[406.21300.00412.59530]" c="406.21300.00412.59530"/>
        <s v="[Ledger derived financial attribute value combinations].[Derived financial hierarchy attribute value combination].&amp;[406.21300.00420.59510]" c="406.21300.00420.59510"/>
        <s v="[Ledger derived financial attribute value combinations].[Derived financial hierarchy attribute value combination].&amp;[406.21300.00420.59530]" c="406.21300.00420.59530"/>
        <s v="[Ledger derived financial attribute value combinations].[Derived financial hierarchy attribute value combination].&amp;[406.21300.00422.59510]" c="406.21300.00422.59510"/>
        <s v="[Ledger derived financial attribute value combinations].[Derived financial hierarchy attribute value combination].&amp;[406.21300.00422.59530]" c="406.21300.00422.59530"/>
        <s v="[Ledger derived financial attribute value combinations].[Derived financial hierarchy attribute value combination].&amp;[406.21300.00430.59510]" c="406.21300.00430.59510"/>
        <s v="[Ledger derived financial attribute value combinations].[Derived financial hierarchy attribute value combination].&amp;[406.21300.00440.59510]" c="406.21300.00440.59510"/>
        <s v="[Ledger derived financial attribute value combinations].[Derived financial hierarchy attribute value combination].&amp;[406.21300.00440.59520]" c="406.21300.00440.59520"/>
        <s v="[Ledger derived financial attribute value combinations].[Derived financial hierarchy attribute value combination].&amp;[406.21300.00440.59530]" c="406.21300.00440.59530"/>
        <s v="[Ledger derived financial attribute value combinations].[Derived financial hierarchy attribute value combination].&amp;[406.21300.00450.59530]" c="406.21300.00450.59530"/>
        <s v="[Ledger derived financial attribute value combinations].[Derived financial hierarchy attribute value combination].&amp;[406.21300.00472.59530]" c="406.21300.00472.59530"/>
        <s v="[Ledger derived financial attribute value combinations].[Derived financial hierarchy attribute value combination].&amp;[406.21300.00475.59530]" c="406.21300.00475.59530"/>
        <s v="[Ledger derived financial attribute value combinations].[Derived financial hierarchy attribute value combination].&amp;[406.21300.00480.59530]" c="406.21300.00480.59530"/>
        <s v="[Ledger derived financial attribute value combinations].[Derived financial hierarchy attribute value combination].&amp;[406.21300.00490.59510]" c="406.21300.00490.59510"/>
        <s v="[Ledger derived financial attribute value combinations].[Derived financial hierarchy attribute value combination].&amp;[406.21300.00490.59520]" c="406.21300.00490.59520"/>
        <s v="[Ledger derived financial attribute value combinations].[Derived financial hierarchy attribute value combination].&amp;[406.21300.00490.59530]" c="406.21300.00490.59530"/>
        <s v="[Ledger derived financial attribute value combinations].[Derived financial hierarchy attribute value combination].&amp;[406.21300.00490.59590]" c="406.21300.00490.59590"/>
        <s v="[Ledger derived financial attribute value combinations].[Derived financial hierarchy attribute value combination].&amp;[406.21300.00491.59530]" c="406.21300.00491.59530"/>
        <s v="[Ledger derived financial attribute value combinations].[Derived financial hierarchy attribute value combination].&amp;[406.21300.00610.59520]" c="406.21300.00610.59520"/>
        <s v="[Ledger derived financial attribute value combinations].[Derived financial hierarchy attribute value combination].&amp;[406.21300.00630.59530]" c="406.21300.00630.59530"/>
        <s v="[Ledger derived financial attribute value combinations].[Derived financial hierarchy attribute value combination].&amp;[406.21300.00630.59540]" c="406.21300.00630.59540"/>
        <s v="[Ledger derived financial attribute value combinations].[Derived financial hierarchy attribute value combination].&amp;[406.21300.00650.59510]" c="406.21300.00650.59510"/>
        <s v="[Ledger derived financial attribute value combinations].[Derived financial hierarchy attribute value combination].&amp;[406.21300.00961.53210]" c="406.21300.00961.53210"/>
        <s v="[Ledger derived financial attribute value combinations].[Derived financial hierarchy attribute value combination].&amp;[406.21300.00961.59510]" c="406.21300.00961.59510"/>
        <s v="[Ledger derived financial attribute value combinations].[Derived financial hierarchy attribute value combination].&amp;[406.21300.00961.59520]" c="406.21300.00961.59520"/>
        <s v="[Ledger derived financial attribute value combinations].[Derived financial hierarchy attribute value combination].&amp;[406.21300.00961.59530]" c="406.21300.00961.59530"/>
        <s v="[Ledger derived financial attribute value combinations].[Derived financial hierarchy attribute value combination].&amp;[406.21300.00965.53210]" c="406.21300.00965.53210"/>
        <s v="[Ledger derived financial attribute value combinations].[Derived financial hierarchy attribute value combination].&amp;[406.21300.00965.59510]" c="406.21300.00965.59510"/>
        <s v="[Ledger derived financial attribute value combinations].[Derived financial hierarchy attribute value combination].&amp;[406.21300.00965.59520]" c="406.21300.00965.59520"/>
        <s v="[Ledger derived financial attribute value combinations].[Derived financial hierarchy attribute value combination].&amp;[406.21300.00965.59530]" c="406.21300.00965.59530"/>
        <s v="[Ledger derived financial attribute value combinations].[Derived financial hierarchy attribute value combination].&amp;[406.21300.00980.59510]" c="406.21300.00980.59510"/>
        <s v="[Ledger derived financial attribute value combinations].[Derived financial hierarchy attribute value combination].&amp;[406.21300.00980.59520]" c="406.21300.00980.59520"/>
        <s v="[Ledger derived financial attribute value combinations].[Derived financial hierarchy attribute value combination].&amp;[406.21300.00980.59530]" c="406.21300.00980.59530"/>
        <s v="[Ledger derived financial attribute value combinations].[Derived financial hierarchy attribute value combination].&amp;[406.21300.33400.03100.]" c="406.21300.33400.03100."/>
        <s v="[Ledger derived financial attribute value combinations].[Derived financial hierarchy attribute value combination].&amp;[406.29000.33400.03100.]" c="406.29000.33400.03100."/>
        <s v="[Ledger derived financial attribute value combinations].[Derived financial hierarchy attribute value combination].&amp;[406.29000.33400.03630.]" c="406.29000.33400.03630."/>
        <s v="[Ledger derived financial attribute value combinations].[Derived financial hierarchy attribute value combination].&amp;[406.29100.33300.66123.]" c="406.29100.33300.66123."/>
        <s v="[Ledger derived financial attribute value combinations].[Derived financial hierarchy attribute value combination].&amp;[406.29100.33400.03100.]" c="406.29100.33400.03100."/>
        <s v="[Ledger derived financial attribute value combinations].[Derived financial hierarchy attribute value combination].&amp;[406.29100.33400.03630.]" c="406.29100.33400.03630."/>
        <s v="[Ledger derived financial attribute value combinations].[Derived financial hierarchy attribute value combination].&amp;[406.29100.33700.00013.]" c="406.29100.33700.00013."/>
        <s v="[Ledger derived financial attribute value combinations].[Derived financial hierarchy attribute value combination].&amp;[406.29100.33700.00014.]" c="406.29100.33700.00014."/>
        <s v="[Ledger derived financial attribute value combinations].[Derived financial hierarchy attribute value combination].&amp;[406.29100.33700.03630.]" c="406.29100.33700.03630."/>
        <s v="[Ledger derived financial attribute value combinations].[Derived financial hierarchy attribute value combination].&amp;[406.29100.33707.00014.]" c="406.29100.33707.00014."/>
        <s v="[Ledger derived financial attribute value combinations].[Derived financial hierarchy attribute value combination].&amp;[406.29100.36111..]" c="406.29100.36111.."/>
        <s v="[Ledger derived financial attribute value combinations].[Derived financial hierarchy attribute value combination].&amp;[406.29100.36111..7906]" c="406.29100.36111..7906"/>
        <s v="[Ledger derived financial attribute value combinations].[Derived financial hierarchy attribute value combination].&amp;[406.29100.36990..]" c="406.29100.36990.."/>
        <s v="[Ledger derived financial attribute value combinations].[Derived financial hierarchy attribute value combination].&amp;[406.29100.37910..2758]" c="406.29100.37910..2758"/>
        <s v="[Ledger derived financial attribute value combinations].[Derived financial hierarchy attribute value combination].&amp;[406.29100.37910..2760]" c="406.29100.37910..2760"/>
        <s v="[Ledger derived financial attribute value combinations].[Derived financial hierarchy attribute value combination].&amp;[406.29100.37910..2761]" c="406.29100.37910..2761"/>
        <s v="[Ledger derived financial attribute value combinations].[Derived financial hierarchy attribute value combination].&amp;[406.29100.37910..7758]" c="406.29100.37910..7758"/>
        <s v="[Ledger derived financial attribute value combinations].[Derived financial hierarchy attribute value combination].&amp;[406.29100.37911..2761]" c="406.29100.37911..2761"/>
        <s v="[Ledger derived financial attribute value combinations].[Derived financial hierarchy attribute value combination].&amp;[406.29100.39180..]" c="406.29100.39180.."/>
        <s v="[Ledger derived financial attribute value combinations].[Derived financial hierarchy attribute value combination].&amp;[406.49000.36111..]" c="406.49000.36111.."/>
        <s v="[Ledger derived financial attribute value combinations].[Derived financial hierarchy attribute value combination].&amp;[406.51888.00000.50800]" c="406.51888.00000.50800"/>
        <s v="[Ledger derived financial attribute value combinations].[Derived financial hierarchy attribute value combination].&amp;[407.00000.30500..]" c="407.00000.30500.."/>
        <s v="[Ledger derived financial attribute value combinations].[Derived financial hierarchy attribute value combination].&amp;[407.02402.39700..]" c="407.02402.39700.."/>
        <s v="[Ledger derived financial attribute value combinations].[Derived financial hierarchy attribute value combination].&amp;[407.21400.00410.59441]" c="407.21400.00410.59441"/>
        <s v="[Ledger derived financial attribute value combinations].[Derived financial hierarchy attribute value combination].&amp;[407.21400.00430.59441]" c="407.21400.00430.59441"/>
        <s v="[Ledger derived financial attribute value combinations].[Derived financial hierarchy attribute value combination].&amp;[407.29100.36111..7903]" c="407.29100.36111..7903"/>
        <s v="[Ledger derived financial attribute value combinations].[Derived financial hierarchy attribute value combination].&amp;[407.49000.36111..]" c="407.49000.36111.."/>
        <s v="[Ledger derived financial attribute value combinations].[Derived financial hierarchy attribute value combination].&amp;[407.49000.36111..7903]" c="407.49000.36111..7903"/>
        <s v="[Ledger derived financial attribute value combinations].[Derived financial hierarchy attribute value combination].&amp;[407.49000.37914..]" c="407.49000.37914.."/>
        <s v="[Ledger derived financial attribute value combinations].[Derived financial hierarchy attribute value combination].&amp;[407.51888.00000.50800]" c="407.51888.00000.50800"/>
        <s v="[Ledger derived financial attribute value combinations].[Derived financial hierarchy attribute value combination].&amp;[408.00000.30500..]" c="408.00000.30500.."/>
        <s v="[Ledger derived financial attribute value combinations].[Derived financial hierarchy attribute value combination].&amp;[408.02402.39700..]" c="408.02402.39700.."/>
        <s v="[Ledger derived financial attribute value combinations].[Derived financial hierarchy attribute value combination].&amp;[408.21500.00110.59453]" c="408.21500.00110.59453"/>
        <s v="[Ledger derived financial attribute value combinations].[Derived financial hierarchy attribute value combination].&amp;[408.21500.00154.59453]" c="408.21500.00154.59453"/>
        <s v="[Ledger derived financial attribute value combinations].[Derived financial hierarchy attribute value combination].&amp;[408.21500.00220.59453]" c="408.21500.00220.59453"/>
        <s v="[Ledger derived financial attribute value combinations].[Derived financial hierarchy attribute value combination].&amp;[408.21500.00230.59453]" c="408.21500.00230.59453"/>
        <s v="[Ledger derived financial attribute value combinations].[Derived financial hierarchy attribute value combination].&amp;[408.21500.00233.59453]" c="408.21500.00233.59453"/>
        <s v="[Ledger derived financial attribute value combinations].[Derived financial hierarchy attribute value combination].&amp;[408.21500.00235.59453]" c="408.21500.00235.59453"/>
        <s v="[Ledger derived financial attribute value combinations].[Derived financial hierarchy attribute value combination].&amp;[408.21500.00250.59453]" c="408.21500.00250.59453"/>
        <s v="[Ledger derived financial attribute value combinations].[Derived financial hierarchy attribute value combination].&amp;[408.21500.00260.59453]" c="408.21500.00260.59453"/>
        <s v="[Ledger derived financial attribute value combinations].[Derived financial hierarchy attribute value combination].&amp;[408.21500.00410.59451]" c="408.21500.00410.59451"/>
        <s v="[Ledger derived financial attribute value combinations].[Derived financial hierarchy attribute value combination].&amp;[408.21500.00410.59453]" c="408.21500.00410.59453"/>
        <s v="[Ledger derived financial attribute value combinations].[Derived financial hierarchy attribute value combination].&amp;[408.21500.00430.59451]" c="408.21500.00430.59451"/>
        <s v="[Ledger derived financial attribute value combinations].[Derived financial hierarchy attribute value combination].&amp;[408.21500.00480.59453]" c="408.21500.00480.59453"/>
        <s v="[Ledger derived financial attribute value combinations].[Derived financial hierarchy attribute value combination].&amp;[408.21500.00490.59453]" c="408.21500.00490.59453"/>
        <s v="[Ledger derived financial attribute value combinations].[Derived financial hierarchy attribute value combination].&amp;[408.21500.00630.59453]" c="408.21500.00630.59453"/>
        <s v="[Ledger derived financial attribute value combinations].[Derived financial hierarchy attribute value combination].&amp;[408.21500.00961.59453]" c="408.21500.00961.59453"/>
        <s v="[Ledger derived financial attribute value combinations].[Derived financial hierarchy attribute value combination].&amp;[408.21500.00965.59453]" c="408.21500.00965.59453"/>
        <s v="[Ledger derived financial attribute value combinations].[Derived financial hierarchy attribute value combination].&amp;[408.21500.00980.59453]" c="408.21500.00980.59453"/>
        <s v="[Ledger derived financial attribute value combinations].[Derived financial hierarchy attribute value combination].&amp;[408.29100.36111..7908]" c="408.29100.36111..7908"/>
        <s v="[Ledger derived financial attribute value combinations].[Derived financial hierarchy attribute value combination].&amp;[408.49000.36111..7908]" c="408.49000.36111..7908"/>
        <s v="[Ledger derived financial attribute value combinations].[Derived financial hierarchy attribute value combination].&amp;[408.51888.00000.50800]" c="408.51888.00000.50800"/>
        <s v="[Ledger derived financial attribute value combinations].[Derived financial hierarchy attribute value combination].&amp;[501.00000.30500..]" c="501.00000.30500.."/>
        <s v="[Ledger derived financial attribute value combinations].[Derived financial hierarchy attribute value combination].&amp;[501.02020.39700..]" c="501.02020.39700.."/>
        <s v="[Ledger derived financial attribute value combinations].[Derived financial hierarchy attribute value combination].&amp;[501.11100.00310.55720]" c="501.11100.00310.55720"/>
        <s v="[Ledger derived financial attribute value combinations].[Derived financial hierarchy attribute value combination].&amp;[501.22100.00110.54865]" c="501.22100.00110.54865"/>
        <s v="[Ledger derived financial attribute value combinations].[Derived financial hierarchy attribute value combination].&amp;[501.22100.00220.54865]" c="501.22100.00220.54865"/>
        <s v="[Ledger derived financial attribute value combinations].[Derived financial hierarchy attribute value combination].&amp;[501.22100.00230.54865]" c="501.22100.00230.54865"/>
        <s v="[Ledger derived financial attribute value combinations].[Derived financial hierarchy attribute value combination].&amp;[501.22100.00235.54865]" c="501.22100.00235.54865"/>
        <s v="[Ledger derived financial attribute value combinations].[Derived financial hierarchy attribute value combination].&amp;[501.22100.00250.54865]" c="501.22100.00250.54865"/>
        <s v="[Ledger derived financial attribute value combinations].[Derived financial hierarchy attribute value combination].&amp;[501.22100.00310.54865]" c="501.22100.00310.54865"/>
        <s v="[Ledger derived financial attribute value combinations].[Derived financial hierarchy attribute value combination].&amp;[501.22100.00440.54865]" c="501.22100.00440.54865"/>
        <s v="[Ledger derived financial attribute value combinations].[Derived financial hierarchy attribute value combination].&amp;[501.22100.00490.54865]" c="501.22100.00490.54865"/>
        <s v="[Ledger derived financial attribute value combinations].[Derived financial hierarchy attribute value combination].&amp;[501.22100.00961.54865]" c="501.22100.00961.54865"/>
        <s v="[Ledger derived financial attribute value combinations].[Derived financial hierarchy attribute value combination].&amp;[501.22100.00965.54865]" c="501.22100.00965.54865"/>
        <s v="[Ledger derived financial attribute value combinations].[Derived financial hierarchy attribute value combination].&amp;[501.22200.00009.54865]" c="501.22200.00009.54865"/>
        <s v="[Ledger derived financial attribute value combinations].[Derived financial hierarchy attribute value combination].&amp;[501.22200.00009.59448]" c="501.22200.00009.59448"/>
        <s v="[Ledger derived financial attribute value combinations].[Derived financial hierarchy attribute value combination].&amp;[501.22200.00110.54865]" c="501.22200.00110.54865"/>
        <s v="[Ledger derived financial attribute value combinations].[Derived financial hierarchy attribute value combination].&amp;[501.22200.00117.54865]" c="501.22200.00117.54865"/>
        <s v="[Ledger derived financial attribute value combinations].[Derived financial hierarchy attribute value combination].&amp;[501.22200.00120.54865]" c="501.22200.00120.54865"/>
        <s v="[Ledger derived financial attribute value combinations].[Derived financial hierarchy attribute value combination].&amp;[501.22200.00130.54865]" c="501.22200.00130.54865"/>
        <s v="[Ledger derived financial attribute value combinations].[Derived financial hierarchy attribute value combination].&amp;[501.22200.00154.54865]" c="501.22200.00154.54865"/>
        <s v="[Ledger derived financial attribute value combinations].[Derived financial hierarchy attribute value combination].&amp;[501.22200.00220.54865]" c="501.22200.00220.54865"/>
        <s v="[Ledger derived financial attribute value combinations].[Derived financial hierarchy attribute value combination].&amp;[501.22200.00230.54865]" c="501.22200.00230.54865"/>
        <s v="[Ledger derived financial attribute value combinations].[Derived financial hierarchy attribute value combination].&amp;[501.22200.00233.54865]" c="501.22200.00233.54865"/>
        <s v="[Ledger derived financial attribute value combinations].[Derived financial hierarchy attribute value combination].&amp;[501.22200.00235.54865]" c="501.22200.00235.54865"/>
        <s v="[Ledger derived financial attribute value combinations].[Derived financial hierarchy attribute value combination].&amp;[501.22200.00240.54865]" c="501.22200.00240.54865"/>
        <s v="[Ledger derived financial attribute value combinations].[Derived financial hierarchy attribute value combination].&amp;[501.22200.00250.54865]" c="501.22200.00250.54865"/>
        <s v="[Ledger derived financial attribute value combinations].[Derived financial hierarchy attribute value combination].&amp;[501.22200.00310.54865]" c="501.22200.00310.54865"/>
        <s v="[Ledger derived financial attribute value combinations].[Derived financial hierarchy attribute value combination].&amp;[501.22200.00320.54865]" c="501.22200.00320.54865"/>
        <s v="[Ledger derived financial attribute value combinations].[Derived financial hierarchy attribute value combination].&amp;[501.22200.00350.54865]" c="501.22200.00350.54865"/>
        <s v="[Ledger derived financial attribute value combinations].[Derived financial hierarchy attribute value combination].&amp;[501.22200.00351.54865]" c="501.22200.00351.54865"/>
        <s v="[Ledger derived financial attribute value combinations].[Derived financial hierarchy attribute value combination].&amp;[501.22200.00360.54865]" c="501.22200.00360.54865"/>
        <s v="[Ledger derived financial attribute value combinations].[Derived financial hierarchy attribute value combination].&amp;[501.22200.00360.59500]" c="501.22200.00360.59500"/>
        <s v="[Ledger derived financial attribute value combinations].[Derived financial hierarchy attribute value combination].&amp;[501.22200.00370.54865]" c="501.22200.00370.54865"/>
        <s v="[Ledger derived financial attribute value combinations].[Derived financial hierarchy attribute value combination].&amp;[501.22200.00370.59500]" c="501.22200.00370.59500"/>
        <s v="[Ledger derived financial attribute value combinations].[Derived financial hierarchy attribute value combination].&amp;[501.22200.00380.54865]" c="501.22200.00380.54865"/>
        <s v="[Ledger derived financial attribute value combinations].[Derived financial hierarchy attribute value combination].&amp;[501.22200.00380.58514]" c="501.22200.00380.58514"/>
        <s v="[Ledger derived financial attribute value combinations].[Derived financial hierarchy attribute value combination].&amp;[501.22200.00410.54865]" c="501.22200.00410.54865"/>
        <s v="[Ledger derived financial attribute value combinations].[Derived financial hierarchy attribute value combination].&amp;[501.22200.00412.54865]" c="501.22200.00412.54865"/>
        <s v="[Ledger derived financial attribute value combinations].[Derived financial hierarchy attribute value combination].&amp;[501.22200.00420.54865]" c="501.22200.00420.54865"/>
        <s v="[Ledger derived financial attribute value combinations].[Derived financial hierarchy attribute value combination].&amp;[501.22200.00421.54865]" c="501.22200.00421.54865"/>
        <s v="[Ledger derived financial attribute value combinations].[Derived financial hierarchy attribute value combination].&amp;[501.22200.00422.54865]" c="501.22200.00422.54865"/>
        <s v="[Ledger derived financial attribute value combinations].[Derived financial hierarchy attribute value combination].&amp;[501.22200.00430.54865]" c="501.22200.00430.54865"/>
        <s v="[Ledger derived financial attribute value combinations].[Derived financial hierarchy attribute value combination].&amp;[501.22200.00440.54865]" c="501.22200.00440.54865"/>
        <s v="[Ledger derived financial attribute value combinations].[Derived financial hierarchy attribute value combination].&amp;[501.22200.00450.54865]" c="501.22200.00450.54865"/>
        <s v="[Ledger derived financial attribute value combinations].[Derived financial hierarchy attribute value combination].&amp;[501.22200.00470.54865]" c="501.22200.00470.54865"/>
        <s v="[Ledger derived financial attribute value combinations].[Derived financial hierarchy attribute value combination].&amp;[501.22200.00474.54865]" c="501.22200.00474.54865"/>
        <s v="[Ledger derived financial attribute value combinations].[Derived financial hierarchy attribute value combination].&amp;[501.22200.00476.54865]" c="501.22200.00476.54865"/>
        <s v="[Ledger derived financial attribute value combinations].[Derived financial hierarchy attribute value combination].&amp;[501.22200.00480.54865]" c="501.22200.00480.54865"/>
        <s v="[Ledger derived financial attribute value combinations].[Derived financial hierarchy attribute value combination].&amp;[501.22200.00480.59400]" c="501.22200.00480.59400"/>
        <s v="[Ledger derived financial attribute value combinations].[Derived financial hierarchy attribute value combination].&amp;[501.22200.00490.54865]" c="501.22200.00490.54865"/>
        <s v="[Ledger derived financial attribute value combinations].[Derived financial hierarchy attribute value combination].&amp;[501.22200.00491.54865]" c="501.22200.00491.54865"/>
        <s v="[Ledger derived financial attribute value combinations].[Derived financial hierarchy attribute value combination].&amp;[501.22200.00510.54865]" c="501.22200.00510.54865"/>
        <s v="[Ledger derived financial attribute value combinations].[Derived financial hierarchy attribute value combination].&amp;[501.22200.00640.59400]" c="501.22200.00640.59400"/>
        <s v="[Ledger derived financial attribute value combinations].[Derived financial hierarchy attribute value combination].&amp;[501.22200.00640.59418]" c="501.22200.00640.59418"/>
        <s v="[Ledger derived financial attribute value combinations].[Derived financial hierarchy attribute value combination].&amp;[501.22200.00640.59432]" c="501.22200.00640.59432"/>
        <s v="[Ledger derived financial attribute value combinations].[Derived financial hierarchy attribute value combination].&amp;[501.22200.00640.59448]" c="501.22200.00640.59448"/>
        <s v="[Ledger derived financial attribute value combinations].[Derived financial hierarchy attribute value combination].&amp;[501.22200.00730.54865]" c="501.22200.00730.54865"/>
        <s v="[Ledger derived financial attribute value combinations].[Derived financial hierarchy attribute value combination].&amp;[501.22200.00911.54865]" c="501.22200.00911.54865"/>
        <s v="[Ledger derived financial attribute value combinations].[Derived financial hierarchy attribute value combination].&amp;[501.22200.00960.54865]" c="501.22200.00960.54865"/>
        <s v="[Ledger derived financial attribute value combinations].[Derived financial hierarchy attribute value combination].&amp;[501.22200.00961.54865]" c="501.22200.00961.54865"/>
        <s v="[Ledger derived financial attribute value combinations].[Derived financial hierarchy attribute value combination].&amp;[501.22200.00965.54865]" c="501.22200.00965.54865"/>
        <s v="[Ledger derived financial attribute value combinations].[Derived financial hierarchy attribute value combination].&amp;[501.29000.36111..]" c="501.29000.36111.."/>
        <s v="[Ledger derived financial attribute value combinations].[Derived financial hierarchy attribute value combination].&amp;[501.29200.34831..]" c="501.29200.34831.."/>
        <s v="[Ledger derived financial attribute value combinations].[Derived financial hierarchy attribute value combination].&amp;[501.29200.36111..]" c="501.29200.36111.."/>
        <s v="[Ledger derived financial attribute value combinations].[Derived financial hierarchy attribute value combination].&amp;[501.29200.36522..]" c="501.29200.36522.."/>
        <s v="[Ledger derived financial attribute value combinations].[Derived financial hierarchy attribute value combination].&amp;[501.29200.39510..]" c="501.29200.39510.."/>
        <s v="[Ledger derived financial attribute value combinations].[Derived financial hierarchy attribute value combination].&amp;[501.40101.00460.51477]" c="501.40101.00460.51477"/>
        <s v="[Ledger derived financial attribute value combinations].[Derived financial hierarchy attribute value combination].&amp;[501.49000.36111..]" c="501.49000.36111.."/>
        <s v="[Ledger derived financial attribute value combinations].[Derived financial hierarchy attribute value combination].&amp;[501.49000.37200..]" c="501.49000.37200.."/>
        <s v="[Ledger derived financial attribute value combinations].[Derived financial hierarchy attribute value combination].&amp;[501.51888.00000.50800]" c="501.51888.00000.50800"/>
        <s v="[Ledger derived financial attribute value combinations].[Derived financial hierarchy attribute value combination].&amp;[501.73200.00400.52110]" c="501.73200.00400.52110"/>
        <s v="[Ledger derived financial attribute value combinations].[Derived financial hierarchy attribute value combination].&amp;[510.00000.30500..]" c="510.00000.30500.."/>
        <s v="[Ledger derived financial attribute value combinations].[Derived financial hierarchy attribute value combination].&amp;[510.02100.00550.59700]" c="510.02100.00550.59700"/>
        <s v="[Ledger derived financial attribute value combinations].[Derived financial hierarchy attribute value combination].&amp;[510.40101.00110.51471]" c="510.40101.00110.51471"/>
        <s v="[Ledger derived financial attribute value combinations].[Derived financial hierarchy attribute value combination].&amp;[510.40101.00154.51471]" c="510.40101.00154.51471"/>
        <s v="[Ledger derived financial attribute value combinations].[Derived financial hierarchy attribute value combination].&amp;[510.40101.00220.51471]" c="510.40101.00220.51471"/>
        <s v="[Ledger derived financial attribute value combinations].[Derived financial hierarchy attribute value combination].&amp;[510.40101.00230.51471]" c="510.40101.00230.51471"/>
        <s v="[Ledger derived financial attribute value combinations].[Derived financial hierarchy attribute value combination].&amp;[510.40101.00235.51471]" c="510.40101.00235.51471"/>
        <s v="[Ledger derived financial attribute value combinations].[Derived financial hierarchy attribute value combination].&amp;[510.40101.00250.51471]" c="510.40101.00250.51471"/>
        <s v="[Ledger derived financial attribute value combinations].[Derived financial hierarchy attribute value combination].&amp;[510.40101.00310.51471]" c="510.40101.00310.51471"/>
        <s v="[Ledger derived financial attribute value combinations].[Derived financial hierarchy attribute value combination].&amp;[510.40101.00410.51477]" c="510.40101.00410.51477"/>
        <s v="[Ledger derived financial attribute value combinations].[Derived financial hierarchy attribute value combination].&amp;[510.40101.00412.51471]" c="510.40101.00412.51471"/>
        <s v="[Ledger derived financial attribute value combinations].[Derived financial hierarchy attribute value combination].&amp;[510.40101.00412.51477]" c="510.40101.00412.51477"/>
        <s v="[Ledger derived financial attribute value combinations].[Derived financial hierarchy attribute value combination].&amp;[510.40101.00420.51471]" c="510.40101.00420.51471"/>
        <s v="[Ledger derived financial attribute value combinations].[Derived financial hierarchy attribute value combination].&amp;[510.40101.00430.51470]" c="510.40101.00430.51470"/>
        <s v="[Ledger derived financial attribute value combinations].[Derived financial hierarchy attribute value combination].&amp;[510.40101.00460.51476]" c="510.40101.00460.51476"/>
        <s v="[Ledger derived financial attribute value combinations].[Derived financial hierarchy attribute value combination].&amp;[510.40101.00460.51477]" c="510.40101.00460.51477"/>
        <s v="[Ledger derived financial attribute value combinations].[Derived financial hierarchy attribute value combination].&amp;[510.40101.00480.51471]" c="510.40101.00480.51471"/>
        <s v="[Ledger derived financial attribute value combinations].[Derived financial hierarchy attribute value combination].&amp;[510.40101.00911.51471]" c="510.40101.00911.51471"/>
        <s v="[Ledger derived financial attribute value combinations].[Derived financial hierarchy attribute value combination].&amp;[510.40101.00961.51471]" c="510.40101.00961.51471"/>
        <s v="[Ledger derived financial attribute value combinations].[Derived financial hierarchy attribute value combination].&amp;[510.40101.00965.51471]" c="510.40101.00965.51471"/>
        <s v="[Ledger derived financial attribute value combinations].[Derived financial hierarchy attribute value combination].&amp;[510.49000.36111..]" c="510.49000.36111.."/>
        <s v="[Ledger derived financial attribute value combinations].[Derived financial hierarchy attribute value combination].&amp;[510.49000.36581..]" c="510.49000.36581.."/>
        <s v="[Ledger derived financial attribute value combinations].[Derived financial hierarchy attribute value combination].&amp;[510.49000.36583..]" c="510.49000.36583.."/>
        <s v="[Ledger derived financial attribute value combinations].[Derived financial hierarchy attribute value combination].&amp;[510.49000.36584..]" c="510.49000.36584.."/>
        <s v="[Ledger derived financial attribute value combinations].[Derived financial hierarchy attribute value combination].&amp;[510.49000.36585..]" c="510.49000.36585.."/>
        <s v="[Ledger derived financial attribute value combinations].[Derived financial hierarchy attribute value combination].&amp;[510.49000.36586..]" c="510.49000.36586.."/>
        <s v="[Ledger derived financial attribute value combinations].[Derived financial hierarchy attribute value combination].&amp;[510.49000.37200..]" c="510.49000.37200.."/>
        <s v="[Ledger derived financial attribute value combinations].[Derived financial hierarchy attribute value combination].&amp;[510.51888.00000.50800]" c="510.51888.00000.50800"/>
        <s v="[Ledger derived financial attribute value combinations].[Derived financial hierarchy attribute value combination].&amp;[511.00000.30500..]" c="511.00000.30500.."/>
        <s v="[Ledger derived financial attribute value combinations].[Derived financial hierarchy attribute value combination].&amp;[511.02021.00550.59700]" c="511.02021.00550.59700"/>
        <s v="[Ledger derived financial attribute value combinations].[Derived financial hierarchy attribute value combination].&amp;[511.04310.00413.51737]" c="511.04310.00413.51737"/>
        <s v="[Ledger derived financial attribute value combinations].[Derived financial hierarchy attribute value combination].&amp;[511.39000.37200..]" c="511.39000.37200.."/>
        <s v="[Ledger derived financial attribute value combinations].[Derived financial hierarchy attribute value combination].&amp;[511.42000.00410.51731]" c="511.42000.00410.51731"/>
        <s v="[Ledger derived financial attribute value combinations].[Derived financial hierarchy attribute value combination].&amp;[511.42000.00410.51739]" c="511.42000.00410.51739"/>
        <s v="[Ledger derived financial attribute value combinations].[Derived financial hierarchy attribute value combination].&amp;[511.42000.00412.51731]" c="511.42000.00412.51731"/>
        <s v="[Ledger derived financial attribute value combinations].[Derived financial hierarchy attribute value combination].&amp;[511.42000.00490.51731]" c="511.42000.00490.51731"/>
        <s v="[Ledger derived financial attribute value combinations].[Derived financial hierarchy attribute value combination].&amp;[511.42000.00490.51739]" c="511.42000.00490.51739"/>
        <s v="[Ledger derived financial attribute value combinations].[Derived financial hierarchy attribute value combination].&amp;[511.42000.00510.51731]" c="511.42000.00510.51731"/>
        <s v="[Ledger derived financial attribute value combinations].[Derived financial hierarchy attribute value combination].&amp;[511.42001.00410.51731]" c="511.42001.00410.51731"/>
        <s v="[Ledger derived financial attribute value combinations].[Derived financial hierarchy attribute value combination].&amp;[511.42002.00210.51736]" c="511.42002.00210.51736"/>
        <s v="[Ledger derived financial attribute value combinations].[Derived financial hierarchy attribute value combination].&amp;[511.42003.00210.51736]" c="511.42003.00210.51736"/>
        <s v="[Ledger derived financial attribute value combinations].[Derived financial hierarchy attribute value combination].&amp;[511.42004.00410.51736]" c="511.42004.00410.51736"/>
        <s v="[Ledger derived financial attribute value combinations].[Derived financial hierarchy attribute value combination].&amp;[511.42005.00210.51736]" c="511.42005.00210.51736"/>
        <s v="[Ledger derived financial attribute value combinations].[Derived financial hierarchy attribute value combination].&amp;[511.42005.00490.51736]" c="511.42005.00490.51736"/>
        <s v="[Ledger derived financial attribute value combinations].[Derived financial hierarchy attribute value combination].&amp;[511.42006.00410.51737]" c="511.42006.00410.51737"/>
        <s v="[Ledger derived financial attribute value combinations].[Derived financial hierarchy attribute value combination].&amp;[511.42006.00413.51737]" c="511.42006.00413.51737"/>
        <s v="[Ledger derived financial attribute value combinations].[Derived financial hierarchy attribute value combination].&amp;[511.42006.00520.51731]" c="511.42006.00520.51731"/>
        <s v="[Ledger derived financial attribute value combinations].[Derived financial hierarchy attribute value combination].&amp;[511.42007.00210.51738]" c="511.42007.00210.51738"/>
        <s v="[Ledger derived financial attribute value combinations].[Derived financial hierarchy attribute value combination].&amp;[511.42007.00217.51738]" c="511.42007.00217.51738"/>
        <s v="[Ledger derived financial attribute value combinations].[Derived financial hierarchy attribute value combination].&amp;[511.42008.00110.51739]" c="511.42008.00110.51739"/>
        <s v="[Ledger derived financial attribute value combinations].[Derived financial hierarchy attribute value combination].&amp;[511.42008.00152.51739]" c="511.42008.00152.51739"/>
        <s v="[Ledger derived financial attribute value combinations].[Derived financial hierarchy attribute value combination].&amp;[511.42008.00230.51739]" c="511.42008.00230.51739"/>
        <s v="[Ledger derived financial attribute value combinations].[Derived financial hierarchy attribute value combination].&amp;[511.42008.00231.51739]" c="511.42008.00231.51739"/>
        <s v="[Ledger derived financial attribute value combinations].[Derived financial hierarchy attribute value combination].&amp;[511.42008.00233.51739]" c="511.42008.00233.51739"/>
        <s v="[Ledger derived financial attribute value combinations].[Derived financial hierarchy attribute value combination].&amp;[511.42008.00235.51739]" c="511.42008.00235.51739"/>
        <s v="[Ledger derived financial attribute value combinations].[Derived financial hierarchy attribute value combination].&amp;[511.42008.00360.51739]" c="511.42008.00360.51739"/>
        <s v="[Ledger derived financial attribute value combinations].[Derived financial hierarchy attribute value combination].&amp;[511.42008.00961.51739]" c="511.42008.00961.51739"/>
        <s v="[Ledger derived financial attribute value combinations].[Derived financial hierarchy attribute value combination].&amp;[511.42009.00009.51739]" c="511.42009.00009.51739"/>
        <s v="[Ledger derived financial attribute value combinations].[Derived financial hierarchy attribute value combination].&amp;[511.42009.00410.51739]" c="511.42009.00410.51739"/>
        <s v="[Ledger derived financial attribute value combinations].[Derived financial hierarchy attribute value combination].&amp;[511.42009.00490.51739]" c="511.42009.00490.51739"/>
        <s v="[Ledger derived financial attribute value combinations].[Derived financial hierarchy attribute value combination].&amp;[511.42009.00491.51739]" c="511.42009.00491.51739"/>
        <s v="[Ledger derived financial attribute value combinations].[Derived financial hierarchy attribute value combination].&amp;[511.42010.00310.51739]" c="511.42010.00310.51739"/>
        <s v="[Ledger derived financial attribute value combinations].[Derived financial hierarchy attribute value combination].&amp;[511.42010.00410.51739]" c="511.42010.00410.51739"/>
        <s v="[Ledger derived financial attribute value combinations].[Derived financial hierarchy attribute value combination].&amp;[511.42010.34100..]" c="511.42010.34100.."/>
        <s v="[Ledger derived financial attribute value combinations].[Derived financial hierarchy attribute value combination].&amp;[511.42017.00210.51738]" c="511.42017.00210.51738"/>
        <s v="[Ledger derived financial attribute value combinations].[Derived financial hierarchy attribute value combination].&amp;[511.49000.36111..]" c="511.49000.36111.."/>
        <s v="[Ledger derived financial attribute value combinations].[Derived financial hierarchy attribute value combination].&amp;[511.49000.36650..]" c="511.49000.36650.."/>
        <s v="[Ledger derived financial attribute value combinations].[Derived financial hierarchy attribute value combination].&amp;[511.49000.36650..7950]" c="511.49000.36650..7950"/>
        <s v="[Ledger derived financial attribute value combinations].[Derived financial hierarchy attribute value combination].&amp;[511.49000.36650..7951]" c="511.49000.36650..7951"/>
        <s v="[Ledger derived financial attribute value combinations].[Derived financial hierarchy attribute value combination].&amp;[511.49000.36972..]" c="511.49000.36972.."/>
        <s v="[Ledger derived financial attribute value combinations].[Derived financial hierarchy attribute value combination].&amp;[511.49000.36972..7961]" c="511.49000.36972..7961"/>
        <s v="[Ledger derived financial attribute value combinations].[Derived financial hierarchy attribute value combination].&amp;[511.49000.36972..7962]" c="511.49000.36972..7962"/>
        <s v="[Ledger derived financial attribute value combinations].[Derived financial hierarchy attribute value combination].&amp;[511.49000.36973..7963]" c="511.49000.36973..7963"/>
        <s v="[Ledger derived financial attribute value combinations].[Derived financial hierarchy attribute value combination].&amp;[511.49000.36990..]" c="511.49000.36990.."/>
        <s v="[Ledger derived financial attribute value combinations].[Derived financial hierarchy attribute value combination].&amp;[511.51888.00000.50800]" c="511.51888.00000.50800"/>
        <s v="[Ledger derived financial attribute value combinations].[Derived financial hierarchy attribute value combination].&amp;[512.00000.30500..]" c="512.00000.30500.."/>
        <s v="[Ledger derived financial attribute value combinations].[Derived financial hierarchy attribute value combination].&amp;[512.36101.00110.51761]" c="512.36101.00110.51761"/>
        <s v="[Ledger derived financial attribute value combinations].[Derived financial hierarchy attribute value combination].&amp;[512.36101.00110.51762]" c="512.36101.00110.51762"/>
        <s v="[Ledger derived financial attribute value combinations].[Derived financial hierarchy attribute value combination].&amp;[512.36101.00120.51761]" c="512.36101.00120.51761"/>
        <s v="[Ledger derived financial attribute value combinations].[Derived financial hierarchy attribute value combination].&amp;[512.36101.00154.51761]" c="512.36101.00154.51761"/>
        <s v="[Ledger derived financial attribute value combinations].[Derived financial hierarchy attribute value combination].&amp;[512.36101.00154.51762]" c="512.36101.00154.51762"/>
        <s v="[Ledger derived financial attribute value combinations].[Derived financial hierarchy attribute value combination].&amp;[512.36101.00220.51761]" c="512.36101.00220.51761"/>
        <s v="[Ledger derived financial attribute value combinations].[Derived financial hierarchy attribute value combination].&amp;[512.36101.00220.51762]" c="512.36101.00220.51762"/>
        <s v="[Ledger derived financial attribute value combinations].[Derived financial hierarchy attribute value combination].&amp;[512.36101.00230.51761]" c="512.36101.00230.51761"/>
        <s v="[Ledger derived financial attribute value combinations].[Derived financial hierarchy attribute value combination].&amp;[512.36101.00230.51762]" c="512.36101.00230.51762"/>
        <s v="[Ledger derived financial attribute value combinations].[Derived financial hierarchy attribute value combination].&amp;[512.36101.00231.51761]" c="512.36101.00231.51761"/>
        <s v="[Ledger derived financial attribute value combinations].[Derived financial hierarchy attribute value combination].&amp;[512.36101.00235.51761]" c="512.36101.00235.51761"/>
        <s v="[Ledger derived financial attribute value combinations].[Derived financial hierarchy attribute value combination].&amp;[512.36101.00235.51762]" c="512.36101.00235.51762"/>
        <s v="[Ledger derived financial attribute value combinations].[Derived financial hierarchy attribute value combination].&amp;[512.36101.00250.51761]" c="512.36101.00250.51761"/>
        <s v="[Ledger derived financial attribute value combinations].[Derived financial hierarchy attribute value combination].&amp;[512.36101.00250.51762]" c="512.36101.00250.51762"/>
        <s v="[Ledger derived financial attribute value combinations].[Derived financial hierarchy attribute value combination].&amp;[512.36101.00490.51761]" c="512.36101.00490.51761"/>
        <s v="[Ledger derived financial attribute value combinations].[Derived financial hierarchy attribute value combination].&amp;[512.36101.00510.51761]" c="512.36101.00510.51761"/>
        <s v="[Ledger derived financial attribute value combinations].[Derived financial hierarchy attribute value combination].&amp;[512.36101.00961.51761]" c="512.36101.00961.51761"/>
        <s v="[Ledger derived financial attribute value combinations].[Derived financial hierarchy attribute value combination].&amp;[512.36101.00961.51762]" c="512.36101.00961.51762"/>
        <s v="[Ledger derived financial attribute value combinations].[Derived financial hierarchy attribute value combination].&amp;[512.36101.00965.51761]" c="512.36101.00965.51761"/>
        <s v="[Ledger derived financial attribute value combinations].[Derived financial hierarchy attribute value combination].&amp;[512.36101.00965.51762]" c="512.36101.00965.51762"/>
        <s v="[Ledger derived financial attribute value combinations].[Derived financial hierarchy attribute value combination].&amp;[512.36102.00210.51766]" c="512.36102.00210.51766"/>
        <s v="[Ledger derived financial attribute value combinations].[Derived financial hierarchy attribute value combination].&amp;[512.36102.00210.51768]" c="512.36102.00210.51768"/>
        <s v="[Ledger derived financial attribute value combinations].[Derived financial hierarchy attribute value combination].&amp;[512.36103.00410.51767]" c="512.36103.00410.51767"/>
        <s v="[Ledger derived financial attribute value combinations].[Derived financial hierarchy attribute value combination].&amp;[512.36104.00210.51768]" c="512.36104.00210.51768"/>
        <s v="[Ledger derived financial attribute value combinations].[Derived financial hierarchy attribute value combination].&amp;[512.36104.00410.51767]" c="512.36104.00410.51767"/>
        <s v="[Ledger derived financial attribute value combinations].[Derived financial hierarchy attribute value combination].&amp;[512.36104.00410.51768]" c="512.36104.00410.51768"/>
        <s v="[Ledger derived financial attribute value combinations].[Derived financial hierarchy attribute value combination].&amp;[512.36200.00110.51762]" c="512.36200.00110.51762"/>
        <s v="[Ledger derived financial attribute value combinations].[Derived financial hierarchy attribute value combination].&amp;[512.36200.00120.51762]" c="512.36200.00120.51762"/>
        <s v="[Ledger derived financial attribute value combinations].[Derived financial hierarchy attribute value combination].&amp;[512.36200.00154.51762]" c="512.36200.00154.51762"/>
        <s v="[Ledger derived financial attribute value combinations].[Derived financial hierarchy attribute value combination].&amp;[512.36200.00220.51762]" c="512.36200.00220.51762"/>
        <s v="[Ledger derived financial attribute value combinations].[Derived financial hierarchy attribute value combination].&amp;[512.36200.00230.51762]" c="512.36200.00230.51762"/>
        <s v="[Ledger derived financial attribute value combinations].[Derived financial hierarchy attribute value combination].&amp;[512.36200.00235.51762]" c="512.36200.00235.51762"/>
        <s v="[Ledger derived financial attribute value combinations].[Derived financial hierarchy attribute value combination].&amp;[512.36200.00250.51762]" c="512.36200.00250.51762"/>
        <s v="[Ledger derived financial attribute value combinations].[Derived financial hierarchy attribute value combination].&amp;[512.36200.00310.51762]" c="512.36200.00310.51762"/>
        <s v="[Ledger derived financial attribute value combinations].[Derived financial hierarchy attribute value combination].&amp;[512.36200.00350.51762]" c="512.36200.00350.51762"/>
        <s v="[Ledger derived financial attribute value combinations].[Derived financial hierarchy attribute value combination].&amp;[512.36200.00410.51762]" c="512.36200.00410.51762"/>
        <s v="[Ledger derived financial attribute value combinations].[Derived financial hierarchy attribute value combination].&amp;[512.36200.00412.51762]" c="512.36200.00412.51762"/>
        <s v="[Ledger derived financial attribute value combinations].[Derived financial hierarchy attribute value combination].&amp;[512.36200.00420.51762]" c="512.36200.00420.51762"/>
        <s v="[Ledger derived financial attribute value combinations].[Derived financial hierarchy attribute value combination].&amp;[512.36200.00430.51762]" c="512.36200.00430.51762"/>
        <s v="[Ledger derived financial attribute value combinations].[Derived financial hierarchy attribute value combination].&amp;[512.36200.00440.51762]" c="512.36200.00440.51762"/>
        <s v="[Ledger derived financial attribute value combinations].[Derived financial hierarchy attribute value combination].&amp;[512.36200.00480.51762]" c="512.36200.00480.51762"/>
        <s v="[Ledger derived financial attribute value combinations].[Derived financial hierarchy attribute value combination].&amp;[512.36200.00490.51762]" c="512.36200.00490.51762"/>
        <s v="[Ledger derived financial attribute value combinations].[Derived financial hierarchy attribute value combination].&amp;[512.36200.00491.51762]" c="512.36200.00491.51762"/>
        <s v="[Ledger derived financial attribute value combinations].[Derived financial hierarchy attribute value combination].&amp;[512.36200.00492.51762]" c="512.36200.00492.51762"/>
        <s v="[Ledger derived financial attribute value combinations].[Derived financial hierarchy attribute value combination].&amp;[512.36200.00911.51762]" c="512.36200.00911.51762"/>
        <s v="[Ledger derived financial attribute value combinations].[Derived financial hierarchy attribute value combination].&amp;[512.36200.00961.51762]" c="512.36200.00961.51762"/>
        <s v="[Ledger derived financial attribute value combinations].[Derived financial hierarchy attribute value combination].&amp;[512.36200.00965.51762]" c="512.36200.00965.51762"/>
        <s v="[Ledger derived financial attribute value combinations].[Derived financial hierarchy attribute value combination].&amp;[512.36200.00980.51762]" c="512.36200.00980.51762"/>
        <s v="[Ledger derived financial attribute value combinations].[Derived financial hierarchy attribute value combination].&amp;[512.36200.00981.51762]" c="512.36200.00981.51762"/>
        <s v="[Ledger derived financial attribute value combinations].[Derived financial hierarchy attribute value combination].&amp;[512.39000.36650..]" c="512.39000.36650.."/>
        <s v="[Ledger derived financial attribute value combinations].[Derived financial hierarchy attribute value combination].&amp;[512.39000.36972..]" c="512.39000.36972.."/>
        <s v="[Ledger derived financial attribute value combinations].[Derived financial hierarchy attribute value combination].&amp;[512.39000.36972..7960]" c="512.39000.36972..7960"/>
        <s v="[Ledger derived financial attribute value combinations].[Derived financial hierarchy attribute value combination].&amp;[512.49000.36111..]" c="512.49000.36111.."/>
        <s v="[Ledger derived financial attribute value combinations].[Derived financial hierarchy attribute value combination].&amp;[512.51888.00000.50800]" c="512.51888.00000.50800"/>
        <s v="[Ledger derived financial attribute value combinations].[Derived financial hierarchy attribute value combination].&amp;[520.00000.30500..]" c="520.00000.30500.."/>
        <s v="[Ledger derived financial attribute value combinations].[Derived financial hierarchy attribute value combination].&amp;[520.00110.00110.51888]" c="520.00110.00110.51888"/>
        <s v="[Ledger derived financial attribute value combinations].[Derived financial hierarchy attribute value combination].&amp;[520.02100.39700..]" c="520.02100.39700.."/>
        <s v="[Ledger derived financial attribute value combinations].[Derived financial hierarchy attribute value combination].&amp;[520.40300.00009.51888]" c="520.40300.00009.51888"/>
        <s v="[Ledger derived financial attribute value combinations].[Derived financial hierarchy attribute value combination].&amp;[520.40300.00110.51888]" c="520.40300.00110.51888"/>
        <s v="[Ledger derived financial attribute value combinations].[Derived financial hierarchy attribute value combination].&amp;[520.40300.00220.51888]" c="520.40300.00220.51888"/>
        <s v="[Ledger derived financial attribute value combinations].[Derived financial hierarchy attribute value combination].&amp;[520.40300.00230.51888]" c="520.40300.00230.51888"/>
        <s v="[Ledger derived financial attribute value combinations].[Derived financial hierarchy attribute value combination].&amp;[520.40300.00350.51888]" c="520.40300.00350.51888"/>
        <s v="[Ledger derived financial attribute value combinations].[Derived financial hierarchy attribute value combination].&amp;[520.40300.00410.51423]" c="520.40300.00410.51423"/>
        <s v="[Ledger derived financial attribute value combinations].[Derived financial hierarchy attribute value combination].&amp;[520.40300.00410.51888]" c="520.40300.00410.51888"/>
        <s v="[Ledger derived financial attribute value combinations].[Derived financial hierarchy attribute value combination].&amp;[520.40300.00430.51888]" c="520.40300.00430.51888"/>
        <s v="[Ledger derived financial attribute value combinations].[Derived financial hierarchy attribute value combination].&amp;[520.40300.00640.59488]" c="520.40300.00640.59488"/>
        <s v="[Ledger derived financial attribute value combinations].[Derived financial hierarchy attribute value combination].&amp;[520.41100.00110.51881]" c="520.41100.00110.51881"/>
        <s v="[Ledger derived financial attribute value combinations].[Derived financial hierarchy attribute value combination].&amp;[520.41100.00110.51888]" c="520.41100.00110.51888"/>
        <s v="[Ledger derived financial attribute value combinations].[Derived financial hierarchy attribute value combination].&amp;[520.41100.00220.51881]" c="520.41100.00220.51881"/>
        <s v="[Ledger derived financial attribute value combinations].[Derived financial hierarchy attribute value combination].&amp;[520.41100.00220.51888]" c="520.41100.00220.51888"/>
        <s v="[Ledger derived financial attribute value combinations].[Derived financial hierarchy attribute value combination].&amp;[520.41100.00230.51881]" c="520.41100.00230.51881"/>
        <s v="[Ledger derived financial attribute value combinations].[Derived financial hierarchy attribute value combination].&amp;[520.41100.00230.51888]" c="520.41100.00230.51888"/>
        <s v="[Ledger derived financial attribute value combinations].[Derived financial hierarchy attribute value combination].&amp;[520.41100.00233.51881]" c="520.41100.00233.51881"/>
        <s v="[Ledger derived financial attribute value combinations].[Derived financial hierarchy attribute value combination].&amp;[520.41100.00235.51881]" c="520.41100.00235.51881"/>
        <s v="[Ledger derived financial attribute value combinations].[Derived financial hierarchy attribute value combination].&amp;[520.41100.00235.51888]" c="520.41100.00235.51888"/>
        <s v="[Ledger derived financial attribute value combinations].[Derived financial hierarchy attribute value combination].&amp;[520.41100.00250.51881]" c="520.41100.00250.51881"/>
        <s v="[Ledger derived financial attribute value combinations].[Derived financial hierarchy attribute value combination].&amp;[520.41100.00250.51888]" c="520.41100.00250.51888"/>
        <s v="[Ledger derived financial attribute value combinations].[Derived financial hierarchy attribute value combination].&amp;[520.41100.00310.51881]" c="520.41100.00310.51881"/>
        <s v="[Ledger derived financial attribute value combinations].[Derived financial hierarchy attribute value combination].&amp;[520.41100.00310.51887]" c="520.41100.00310.51887"/>
        <s v="[Ledger derived financial attribute value combinations].[Derived financial hierarchy attribute value combination].&amp;[520.41100.00350.51881]" c="520.41100.00350.51881"/>
        <s v="[Ledger derived financial attribute value combinations].[Derived financial hierarchy attribute value combination].&amp;[520.41100.00410.51881]" c="520.41100.00410.51881"/>
        <s v="[Ledger derived financial attribute value combinations].[Derived financial hierarchy attribute value combination].&amp;[520.41100.00422.51881]" c="520.41100.00422.51881"/>
        <s v="[Ledger derived financial attribute value combinations].[Derived financial hierarchy attribute value combination].&amp;[520.41100.00422.51887]" c="520.41100.00422.51887"/>
        <s v="[Ledger derived financial attribute value combinations].[Derived financial hierarchy attribute value combination].&amp;[520.41100.00422.51888]" c="520.41100.00422.51888"/>
        <s v="[Ledger derived financial attribute value combinations].[Derived financial hierarchy attribute value combination].&amp;[520.41100.00430.51881]" c="520.41100.00430.51881"/>
        <s v="[Ledger derived financial attribute value combinations].[Derived financial hierarchy attribute value combination].&amp;[520.41100.00430.51887]" c="520.41100.00430.51887"/>
        <s v="[Ledger derived financial attribute value combinations].[Derived financial hierarchy attribute value combination].&amp;[520.41100.00440.51881]" c="520.41100.00440.51881"/>
        <s v="[Ledger derived financial attribute value combinations].[Derived financial hierarchy attribute value combination].&amp;[520.41100.00440.51887]" c="520.41100.00440.51887"/>
        <s v="[Ledger derived financial attribute value combinations].[Derived financial hierarchy attribute value combination].&amp;[520.41100.00480.51881]" c="520.41100.00480.51881"/>
        <s v="[Ledger derived financial attribute value combinations].[Derived financial hierarchy attribute value combination].&amp;[520.41100.00480.51887]" c="520.41100.00480.51887"/>
        <s v="[Ledger derived financial attribute value combinations].[Derived financial hierarchy attribute value combination].&amp;[520.41100.00490.51881]" c="520.41100.00490.51881"/>
        <s v="[Ledger derived financial attribute value combinations].[Derived financial hierarchy attribute value combination].&amp;[520.41100.00490.51887]" c="520.41100.00490.51887"/>
        <s v="[Ledger derived financial attribute value combinations].[Derived financial hierarchy attribute value combination].&amp;[520.41100.00491.51881]" c="520.41100.00491.51881"/>
        <s v="[Ledger derived financial attribute value combinations].[Derived financial hierarchy attribute value combination].&amp;[520.41100.00491.51887]" c="520.41100.00491.51887"/>
        <s v="[Ledger derived financial attribute value combinations].[Derived financial hierarchy attribute value combination].&amp;[520.41100.00491.51888]" c="520.41100.00491.51888"/>
        <s v="[Ledger derived financial attribute value combinations].[Derived financial hierarchy attribute value combination].&amp;[520.41100.00961.51881]" c="520.41100.00961.51881"/>
        <s v="[Ledger derived financial attribute value combinations].[Derived financial hierarchy attribute value combination].&amp;[520.41100.00961.51888]" c="520.41100.00961.51888"/>
        <s v="[Ledger derived financial attribute value combinations].[Derived financial hierarchy attribute value combination].&amp;[520.41100.00965.51881]" c="520.41100.00965.51881"/>
        <s v="[Ledger derived financial attribute value combinations].[Derived financial hierarchy attribute value combination].&amp;[520.41100.00965.51888]" c="520.41100.00965.51888"/>
        <s v="[Ledger derived financial attribute value combinations].[Derived financial hierarchy attribute value combination].&amp;[520.41100.00980.51881]" c="520.41100.00980.51881"/>
        <s v="[Ledger derived financial attribute value combinations].[Derived financial hierarchy attribute value combination].&amp;[520.41100.00981.51881]" c="520.41100.00981.51881"/>
        <s v="[Ledger derived financial attribute value combinations].[Derived financial hierarchy attribute value combination].&amp;[520.41101.00009.51888]" c="520.41101.00009.51888"/>
        <s v="[Ledger derived financial attribute value combinations].[Derived financial hierarchy attribute value combination].&amp;[520.41101.00009.59488]" c="520.41101.00009.59488"/>
        <s v="[Ledger derived financial attribute value combinations].[Derived financial hierarchy attribute value combination].&amp;[520.41101.00110.51888]" c="520.41101.00110.51888"/>
        <s v="[Ledger derived financial attribute value combinations].[Derived financial hierarchy attribute value combination].&amp;[520.41101.00220.51888]" c="520.41101.00220.51888"/>
        <s v="[Ledger derived financial attribute value combinations].[Derived financial hierarchy attribute value combination].&amp;[520.41101.00230.51888]" c="520.41101.00230.51888"/>
        <s v="[Ledger derived financial attribute value combinations].[Derived financial hierarchy attribute value combination].&amp;[520.41101.00235.51888]" c="520.41101.00235.51888"/>
        <s v="[Ledger derived financial attribute value combinations].[Derived financial hierarchy attribute value combination].&amp;[520.41101.00250.51888]" c="520.41101.00250.51888"/>
        <s v="[Ledger derived financial attribute value combinations].[Derived financial hierarchy attribute value combination].&amp;[520.41101.00310.51888]" c="520.41101.00310.51888"/>
        <s v="[Ledger derived financial attribute value combinations].[Derived financial hierarchy attribute value combination].&amp;[520.41101.00350.51888]" c="520.41101.00350.51888"/>
        <s v="[Ledger derived financial attribute value combinations].[Derived financial hierarchy attribute value combination].&amp;[520.41101.00360.51888]" c="520.41101.00360.51888"/>
        <s v="[Ledger derived financial attribute value combinations].[Derived financial hierarchy attribute value combination].&amp;[520.41101.00410.51881]" c="520.41101.00410.51881"/>
        <s v="[Ledger derived financial attribute value combinations].[Derived financial hierarchy attribute value combination].&amp;[520.41101.00410.51887]" c="520.41101.00410.51887"/>
        <s v="[Ledger derived financial attribute value combinations].[Derived financial hierarchy attribute value combination].&amp;[520.41101.00410.51888]" c="520.41101.00410.51888"/>
        <s v="[Ledger derived financial attribute value combinations].[Derived financial hierarchy attribute value combination].&amp;[520.41101.00410.59488]" c="520.41101.00410.59488"/>
        <s v="[Ledger derived financial attribute value combinations].[Derived financial hierarchy attribute value combination].&amp;[520.41101.00430.51888]" c="520.41101.00430.51888"/>
        <s v="[Ledger derived financial attribute value combinations].[Derived financial hierarchy attribute value combination].&amp;[520.41101.00430.59488]" c="520.41101.00430.59488"/>
        <s v="[Ledger derived financial attribute value combinations].[Derived financial hierarchy attribute value combination].&amp;[520.41101.00480.51881]" c="520.41101.00480.51881"/>
        <s v="[Ledger derived financial attribute value combinations].[Derived financial hierarchy attribute value combination].&amp;[520.41101.00480.51888]" c="520.41101.00480.51888"/>
        <s v="[Ledger derived financial attribute value combinations].[Derived financial hierarchy attribute value combination].&amp;[520.41101.00640.59418]" c="520.41101.00640.59418"/>
        <s v="[Ledger derived financial attribute value combinations].[Derived financial hierarchy attribute value combination].&amp;[520.41101.00641.59418]" c="520.41101.00641.59418"/>
        <s v="[Ledger derived financial attribute value combinations].[Derived financial hierarchy attribute value combination].&amp;[520.41101.00641.59458]" c="520.41101.00641.59458"/>
        <s v="[Ledger derived financial attribute value combinations].[Derived financial hierarchy attribute value combination].&amp;[520.41101.00641.59488]" c="520.41101.00641.59488"/>
        <s v="[Ledger derived financial attribute value combinations].[Derived financial hierarchy attribute value combination].&amp;[520.41101.00961.51888]" c="520.41101.00961.51888"/>
        <s v="[Ledger derived financial attribute value combinations].[Derived financial hierarchy attribute value combination].&amp;[520.41101.00965.51888]" c="520.41101.00965.51888"/>
        <s v="[Ledger derived financial attribute value combinations].[Derived financial hierarchy attribute value combination].&amp;[520.41102.00350.51881]" c="520.41102.00350.51881"/>
        <s v="[Ledger derived financial attribute value combinations].[Derived financial hierarchy attribute value combination].&amp;[520.41102.00355.51881]" c="520.41102.00355.51881"/>
        <s v="[Ledger derived financial attribute value combinations].[Derived financial hierarchy attribute value combination].&amp;[520.41102.00480.51881]" c="520.41102.00480.51881"/>
        <s v="[Ledger derived financial attribute value combinations].[Derived financial hierarchy attribute value combination].&amp;[520.41102.00490.51881]" c="520.41102.00490.51881"/>
        <s v="[Ledger derived financial attribute value combinations].[Derived financial hierarchy attribute value combination].&amp;[520.41200.00009.51889]" c="520.41200.00009.51889"/>
        <s v="[Ledger derived financial attribute value combinations].[Derived financial hierarchy attribute value combination].&amp;[520.41200.00110.51889]" c="520.41200.00110.51889"/>
        <s v="[Ledger derived financial attribute value combinations].[Derived financial hierarchy attribute value combination].&amp;[520.41200.00117.51889]" c="520.41200.00117.51889"/>
        <s v="[Ledger derived financial attribute value combinations].[Derived financial hierarchy attribute value combination].&amp;[520.41200.00154.51889]" c="520.41200.00154.51889"/>
        <s v="[Ledger derived financial attribute value combinations].[Derived financial hierarchy attribute value combination].&amp;[520.41200.00220.51889]" c="520.41200.00220.51889"/>
        <s v="[Ledger derived financial attribute value combinations].[Derived financial hierarchy attribute value combination].&amp;[520.41200.00230.51889]" c="520.41200.00230.51889"/>
        <s v="[Ledger derived financial attribute value combinations].[Derived financial hierarchy attribute value combination].&amp;[520.41200.00235.51889]" c="520.41200.00235.51889"/>
        <s v="[Ledger derived financial attribute value combinations].[Derived financial hierarchy attribute value combination].&amp;[520.41200.00250.51889]" c="520.41200.00250.51889"/>
        <s v="[Ledger derived financial attribute value combinations].[Derived financial hierarchy attribute value combination].&amp;[520.41200.00310.51889]" c="520.41200.00310.51889"/>
        <s v="[Ledger derived financial attribute value combinations].[Derived financial hierarchy attribute value combination].&amp;[520.41200.00350.51889]" c="520.41200.00350.51889"/>
        <s v="[Ledger derived financial attribute value combinations].[Derived financial hierarchy attribute value combination].&amp;[520.41200.00351.51889]" c="520.41200.00351.51889"/>
        <s v="[Ledger derived financial attribute value combinations].[Derived financial hierarchy attribute value combination].&amp;[520.41200.00353.51889]" c="520.41200.00353.51889"/>
        <s v="[Ledger derived financial attribute value combinations].[Derived financial hierarchy attribute value combination].&amp;[520.41200.00410.51889]" c="520.41200.00410.51889"/>
        <s v="[Ledger derived financial attribute value combinations].[Derived financial hierarchy attribute value combination].&amp;[520.41200.00440.51889]" c="520.41200.00440.51889"/>
        <s v="[Ledger derived financial attribute value combinations].[Derived financial hierarchy attribute value combination].&amp;[520.41200.00480.51889]" c="520.41200.00480.51889"/>
        <s v="[Ledger derived financial attribute value combinations].[Derived financial hierarchy attribute value combination].&amp;[520.41200.00490.51889]" c="520.41200.00490.51889"/>
        <s v="[Ledger derived financial attribute value combinations].[Derived financial hierarchy attribute value combination].&amp;[520.41200.00961.51889]" c="520.41200.00961.51889"/>
        <s v="[Ledger derived financial attribute value combinations].[Derived financial hierarchy attribute value combination].&amp;[520.41200.00965.51889]" c="520.41200.00965.51889"/>
        <s v="[Ledger derived financial attribute value combinations].[Derived financial hierarchy attribute value combination].&amp;[520.41300.00110.51888]" c="520.41300.00110.51888"/>
        <s v="[Ledger derived financial attribute value combinations].[Derived financial hierarchy attribute value combination].&amp;[520.41300.00117.51888]" c="520.41300.00117.51888"/>
        <s v="[Ledger derived financial attribute value combinations].[Derived financial hierarchy attribute value combination].&amp;[520.41300.00120.51888]" c="520.41300.00120.51888"/>
        <s v="[Ledger derived financial attribute value combinations].[Derived financial hierarchy attribute value combination].&amp;[520.41300.00154.51888]" c="520.41300.00154.51888"/>
        <s v="[Ledger derived financial attribute value combinations].[Derived financial hierarchy attribute value combination].&amp;[520.41300.00220.51888]" c="520.41300.00220.51888"/>
        <s v="[Ledger derived financial attribute value combinations].[Derived financial hierarchy attribute value combination].&amp;[520.41300.00230.51888]" c="520.41300.00230.51888"/>
        <s v="[Ledger derived financial attribute value combinations].[Derived financial hierarchy attribute value combination].&amp;[520.41300.00233.51888]" c="520.41300.00233.51888"/>
        <s v="[Ledger derived financial attribute value combinations].[Derived financial hierarchy attribute value combination].&amp;[520.41300.00235.51888]" c="520.41300.00235.51888"/>
        <s v="[Ledger derived financial attribute value combinations].[Derived financial hierarchy attribute value combination].&amp;[520.41300.00250.51888]" c="520.41300.00250.51888"/>
        <s v="[Ledger derived financial attribute value combinations].[Derived financial hierarchy attribute value combination].&amp;[520.41300.00310.51888]" c="520.41300.00310.51888"/>
        <s v="[Ledger derived financial attribute value combinations].[Derived financial hierarchy attribute value combination].&amp;[520.41300.00350.51888]" c="520.41300.00350.51888"/>
        <s v="[Ledger derived financial attribute value combinations].[Derived financial hierarchy attribute value combination].&amp;[520.41300.00410.51888]" c="520.41300.00410.51888"/>
        <s v="[Ledger derived financial attribute value combinations].[Derived financial hierarchy attribute value combination].&amp;[520.41300.00420.51888]" c="520.41300.00420.51888"/>
        <s v="[Ledger derived financial attribute value combinations].[Derived financial hierarchy attribute value combination].&amp;[520.41300.00430.51888]" c="520.41300.00430.51888"/>
        <s v="[Ledger derived financial attribute value combinations].[Derived financial hierarchy attribute value combination].&amp;[520.41300.00480.51888]" c="520.41300.00480.51888"/>
        <s v="[Ledger derived financial attribute value combinations].[Derived financial hierarchy attribute value combination].&amp;[520.41300.00491.51888]" c="520.41300.00491.51888"/>
        <s v="[Ledger derived financial attribute value combinations].[Derived financial hierarchy attribute value combination].&amp;[520.41300.00961.51888]" c="520.41300.00961.51888"/>
        <s v="[Ledger derived financial attribute value combinations].[Derived financial hierarchy attribute value combination].&amp;[520.41300.00965.51888]" c="520.41300.00965.51888"/>
        <s v="[Ledger derived financial attribute value combinations].[Derived financial hierarchy attribute value combination].&amp;[520.41400.00009.51888]" c="520.41400.00009.51888"/>
        <s v="[Ledger derived financial attribute value combinations].[Derived financial hierarchy attribute value combination].&amp;[520.41400.00110.51888]" c="520.41400.00110.51888"/>
        <s v="[Ledger derived financial attribute value combinations].[Derived financial hierarchy attribute value combination].&amp;[520.41400.00154.51888]" c="520.41400.00154.51888"/>
        <s v="[Ledger derived financial attribute value combinations].[Derived financial hierarchy attribute value combination].&amp;[520.41400.00220.51888]" c="520.41400.00220.51888"/>
        <s v="[Ledger derived financial attribute value combinations].[Derived financial hierarchy attribute value combination].&amp;[520.41400.00230.51888]" c="520.41400.00230.51888"/>
        <s v="[Ledger derived financial attribute value combinations].[Derived financial hierarchy attribute value combination].&amp;[520.41400.00233.51888]" c="520.41400.00233.51888"/>
        <s v="[Ledger derived financial attribute value combinations].[Derived financial hierarchy attribute value combination].&amp;[520.41400.00235.51888]" c="520.41400.00235.51888"/>
        <s v="[Ledger derived financial attribute value combinations].[Derived financial hierarchy attribute value combination].&amp;[520.41400.00250.51888]" c="520.41400.00250.51888"/>
        <s v="[Ledger derived financial attribute value combinations].[Derived financial hierarchy attribute value combination].&amp;[520.41400.00350.51888]" c="520.41400.00350.51888"/>
        <s v="[Ledger derived financial attribute value combinations].[Derived financial hierarchy attribute value combination].&amp;[520.41400.00351.51888]" c="520.41400.00351.51888"/>
        <s v="[Ledger derived financial attribute value combinations].[Derived financial hierarchy attribute value combination].&amp;[520.41400.00353.51888]" c="520.41400.00353.51888"/>
        <s v="[Ledger derived financial attribute value combinations].[Derived financial hierarchy attribute value combination].&amp;[520.41400.00355.51888]" c="520.41400.00355.51888"/>
        <s v="[Ledger derived financial attribute value combinations].[Derived financial hierarchy attribute value combination].&amp;[520.41400.00360.51888]" c="520.41400.00360.51888"/>
        <s v="[Ledger derived financial attribute value combinations].[Derived financial hierarchy attribute value combination].&amp;[520.41400.00400.51888]" c="520.41400.00400.51888"/>
        <s v="[Ledger derived financial attribute value combinations].[Derived financial hierarchy attribute value combination].&amp;[520.41400.00410.51888]" c="520.41400.00410.51888"/>
        <s v="[Ledger derived financial attribute value combinations].[Derived financial hierarchy attribute value combination].&amp;[520.41400.00420.51888]" c="520.41400.00420.51888"/>
        <s v="[Ledger derived financial attribute value combinations].[Derived financial hierarchy attribute value combination].&amp;[520.41400.00421.51888]" c="520.41400.00421.51888"/>
        <s v="[Ledger derived financial attribute value combinations].[Derived financial hierarchy attribute value combination].&amp;[520.41400.00422.51888]" c="520.41400.00422.51888"/>
        <s v="[Ledger derived financial attribute value combinations].[Derived financial hierarchy attribute value combination].&amp;[520.41400.00430.51888]" c="520.41400.00430.51888"/>
        <s v="[Ledger derived financial attribute value combinations].[Derived financial hierarchy attribute value combination].&amp;[520.41400.00480.51888]" c="520.41400.00480.51888"/>
        <s v="[Ledger derived financial attribute value combinations].[Derived financial hierarchy attribute value combination].&amp;[520.41400.00490.51888]" c="520.41400.00490.51888"/>
        <s v="[Ledger derived financial attribute value combinations].[Derived financial hierarchy attribute value combination].&amp;[520.41400.00640.59418]" c="520.41400.00640.59418"/>
        <s v="[Ledger derived financial attribute value combinations].[Derived financial hierarchy attribute value combination].&amp;[520.41400.00640.59488]" c="520.41400.00640.59488"/>
        <s v="[Ledger derived financial attribute value combinations].[Derived financial hierarchy attribute value combination].&amp;[520.41400.00961.51888]" c="520.41400.00961.51888"/>
        <s v="[Ledger derived financial attribute value combinations].[Derived financial hierarchy attribute value combination].&amp;[520.41400.00965.51888]" c="520.41400.00965.51888"/>
        <s v="[Ledger derived financial attribute value combinations].[Derived financial hierarchy attribute value combination].&amp;[520.41401.00630.59418]" c="520.41401.00630.59418"/>
        <s v="[Ledger derived financial attribute value combinations].[Derived financial hierarchy attribute value combination].&amp;[520.41500.00110.51881]" c="520.41500.00110.51881"/>
        <s v="[Ledger derived financial attribute value combinations].[Derived financial hierarchy attribute value combination].&amp;[520.41500.00110.51887]" c="520.41500.00110.51887"/>
        <s v="[Ledger derived financial attribute value combinations].[Derived financial hierarchy attribute value combination].&amp;[520.41500.00120.51887]" c="520.41500.00120.51887"/>
        <s v="[Ledger derived financial attribute value combinations].[Derived financial hierarchy attribute value combination].&amp;[520.41500.00220.51881]" c="520.41500.00220.51881"/>
        <s v="[Ledger derived financial attribute value combinations].[Derived financial hierarchy attribute value combination].&amp;[520.41500.00220.51887]" c="520.41500.00220.51887"/>
        <s v="[Ledger derived financial attribute value combinations].[Derived financial hierarchy attribute value combination].&amp;[520.41500.00230.51881]" c="520.41500.00230.51881"/>
        <s v="[Ledger derived financial attribute value combinations].[Derived financial hierarchy attribute value combination].&amp;[520.41500.00230.51887]" c="520.41500.00230.51887"/>
        <s v="[Ledger derived financial attribute value combinations].[Derived financial hierarchy attribute value combination].&amp;[520.41500.00233.51887]" c="520.41500.00233.51887"/>
        <s v="[Ledger derived financial attribute value combinations].[Derived financial hierarchy attribute value combination].&amp;[520.41500.00235.51887]" c="520.41500.00235.51887"/>
        <s v="[Ledger derived financial attribute value combinations].[Derived financial hierarchy attribute value combination].&amp;[520.41500.00250.51881]" c="520.41500.00250.51881"/>
        <s v="[Ledger derived financial attribute value combinations].[Derived financial hierarchy attribute value combination].&amp;[520.41500.00250.51887]" c="520.41500.00250.51887"/>
        <s v="[Ledger derived financial attribute value combinations].[Derived financial hierarchy attribute value combination].&amp;[520.41500.00310.51881]" c="520.41500.00310.51881"/>
        <s v="[Ledger derived financial attribute value combinations].[Derived financial hierarchy attribute value combination].&amp;[520.41500.00310.51887]" c="520.41500.00310.51887"/>
        <s v="[Ledger derived financial attribute value combinations].[Derived financial hierarchy attribute value combination].&amp;[520.41500.00350.51881]" c="520.41500.00350.51881"/>
        <s v="[Ledger derived financial attribute value combinations].[Derived financial hierarchy attribute value combination].&amp;[520.41500.00350.51887]" c="520.41500.00350.51887"/>
        <s v="[Ledger derived financial attribute value combinations].[Derived financial hierarchy attribute value combination].&amp;[520.41500.00410.51881]" c="520.41500.00410.51881"/>
        <s v="[Ledger derived financial attribute value combinations].[Derived financial hierarchy attribute value combination].&amp;[520.41500.00410.51887]" c="520.41500.00410.51887"/>
        <s v="[Ledger derived financial attribute value combinations].[Derived financial hierarchy attribute value combination].&amp;[520.41500.00422.51881]" c="520.41500.00422.51881"/>
        <s v="[Ledger derived financial attribute value combinations].[Derived financial hierarchy attribute value combination].&amp;[520.41500.00422.51887]" c="520.41500.00422.51887"/>
        <s v="[Ledger derived financial attribute value combinations].[Derived financial hierarchy attribute value combination].&amp;[520.41500.00430.51881]" c="520.41500.00430.51881"/>
        <s v="[Ledger derived financial attribute value combinations].[Derived financial hierarchy attribute value combination].&amp;[520.41500.00440.51881]" c="520.41500.00440.51881"/>
        <s v="[Ledger derived financial attribute value combinations].[Derived financial hierarchy attribute value combination].&amp;[520.41500.00480.51881]" c="520.41500.00480.51881"/>
        <s v="[Ledger derived financial attribute value combinations].[Derived financial hierarchy attribute value combination].&amp;[520.41500.00480.51887]" c="520.41500.00480.51887"/>
        <s v="[Ledger derived financial attribute value combinations].[Derived financial hierarchy attribute value combination].&amp;[520.41500.00481.51887]" c="520.41500.00481.51887"/>
        <s v="[Ledger derived financial attribute value combinations].[Derived financial hierarchy attribute value combination].&amp;[520.41500.00490.51881]" c="520.41500.00490.51881"/>
        <s v="[Ledger derived financial attribute value combinations].[Derived financial hierarchy attribute value combination].&amp;[520.41500.00490.51887]" c="520.41500.00490.51887"/>
        <s v="[Ledger derived financial attribute value combinations].[Derived financial hierarchy attribute value combination].&amp;[520.41500.00491.51881]" c="520.41500.00491.51881"/>
        <s v="[Ledger derived financial attribute value combinations].[Derived financial hierarchy attribute value combination].&amp;[520.41500.00491.51887]" c="520.41500.00491.51887"/>
        <s v="[Ledger derived financial attribute value combinations].[Derived financial hierarchy attribute value combination].&amp;[520.41500.00961.51881]" c="520.41500.00961.51881"/>
        <s v="[Ledger derived financial attribute value combinations].[Derived financial hierarchy attribute value combination].&amp;[520.41500.00961.51887]" c="520.41500.00961.51887"/>
        <s v="[Ledger derived financial attribute value combinations].[Derived financial hierarchy attribute value combination].&amp;[520.41500.00965.51881]" c="520.41500.00965.51881"/>
        <s v="[Ledger derived financial attribute value combinations].[Derived financial hierarchy attribute value combination].&amp;[520.41500.00965.51887]" c="520.41500.00965.51887"/>
        <s v="[Ledger derived financial attribute value combinations].[Derived financial hierarchy attribute value combination].&amp;[520.49000.36111..]" c="520.49000.36111.."/>
        <s v="[Ledger derived financial attribute value combinations].[Derived financial hierarchy attribute value combination].&amp;[520.49100.36111..]" c="520.49100.36111.."/>
        <s v="[Ledger derived financial attribute value combinations].[Derived financial hierarchy attribute value combination].&amp;[520.49100.36590..]" c="520.49100.36590.."/>
        <s v="[Ledger derived financial attribute value combinations].[Derived financial hierarchy attribute value combination].&amp;[520.49100.36590..7100]" c="520.49100.36590..7100"/>
        <s v="[Ledger derived financial attribute value combinations].[Derived financial hierarchy attribute value combination].&amp;[520.49100.36590..7110]" c="520.49100.36590..7110"/>
        <s v="[Ledger derived financial attribute value combinations].[Derived financial hierarchy attribute value combination].&amp;[520.49100.36590..7118]" c="520.49100.36590..7118"/>
        <s v="[Ledger derived financial attribute value combinations].[Derived financial hierarchy attribute value combination].&amp;[520.49100.36590..7122]" c="520.49100.36590..7122"/>
        <s v="[Ledger derived financial attribute value combinations].[Derived financial hierarchy attribute value combination].&amp;[520.49100.36590..7140]" c="520.49100.36590..7140"/>
        <s v="[Ledger derived financial attribute value combinations].[Derived financial hierarchy attribute value combination].&amp;[520.49100.36590..7306]" c="520.49100.36590..7306"/>
        <s v="[Ledger derived financial attribute value combinations].[Derived financial hierarchy attribute value combination].&amp;[520.49100.36590..7403]" c="520.49100.36590..7403"/>
        <s v="[Ledger derived financial attribute value combinations].[Derived financial hierarchy attribute value combination].&amp;[520.49100.36590..7411]" c="520.49100.36590..7411"/>
        <s v="[Ledger derived financial attribute value combinations].[Derived financial hierarchy attribute value combination].&amp;[520.49100.36590..7415]" c="520.49100.36590..7415"/>
        <s v="[Ledger derived financial attribute value combinations].[Derived financial hierarchy attribute value combination].&amp;[520.49100.36590..7502]" c="520.49100.36590..7502"/>
        <s v="[Ledger derived financial attribute value combinations].[Derived financial hierarchy attribute value combination].&amp;[520.49100.36590..7511]" c="520.49100.36590..7511"/>
        <s v="[Ledger derived financial attribute value combinations].[Derived financial hierarchy attribute value combination].&amp;[520.49100.36590..7512]" c="520.49100.36590..7512"/>
        <s v="[Ledger derived financial attribute value combinations].[Derived financial hierarchy attribute value combination].&amp;[520.49100.39700..]" c="520.49100.39700.."/>
        <s v="[Ledger derived financial attribute value combinations].[Derived financial hierarchy attribute value combination].&amp;[520.51888.00000.50800]" c="520.51888.00000.50800"/>
        <s v="[Ledger derived financial attribute value combinations].[Derived financial hierarchy attribute value combination].&amp;[520.51888.30500..]" c="520.51888.30500.."/>
        <s v="[Ledger derived financial attribute value combinations].[Derived financial hierarchy attribute value combination].&amp;[611.09000.33606.91000.7401]" c="611.09000.33606.91000.7401"/>
        <s v="[Ledger derived financial attribute value combinations].[Derived financial hierarchy attribute value combination].&amp;[611.40305.00260.52110]" c="611.40305.00260.52110"/>
        <s v="[Ledger derived financial attribute value combinations].[Derived financial hierarchy attribute value combination].&amp;[611.40305.00290.51728]" c="611.40305.00290.51728"/>
        <s v="[Ledger derived financial attribute value combinations].[Derived financial hierarchy attribute value combination].&amp;[611.40305.00410.51721]" c="611.40305.00410.51721"/>
        <s v="[Ledger derived financial attribute value combinations].[Derived financial hierarchy attribute value combination].&amp;[611.40305.00490.51422]" c="611.40305.00490.51422"/>
        <s v="[Ledger derived financial attribute value combinations].[Derived financial hierarchy attribute value combination].&amp;[611.49000.36111..]" c="611.49000.36111.."/>
        <s v="[Ledger derived financial attribute value combinations].[Derived financial hierarchy attribute value combination].&amp;[641.49000.36111..]" c="641.49000.36111.."/>
        <s v="[Ledger derived financial attribute value combinations].[Derived financial hierarchy attribute value combination].&amp;[645.49000.36111..]" c="645.49000.36111.."/>
        <s v="[Ledger derived financial attribute value combinations].[Derived financial hierarchy attribute value combination].&amp;[671.49000.36111..]" c="671.49000.36111.."/>
        <s v="[Ledger derived financial attribute value combinations].[Derived financial hierarchy attribute value combination].&amp;[901.40303.00210.51423]" c="901.40303.00210.51423"/>
        <s v="[Ledger derived financial attribute value combinations].[Derived financial hierarchy attribute value combination].&amp;[901.51888.00110.51990]" c="901.51888.00110.51990"/>
        <s v="[Ledger derived financial attribute value combinations].[Derived financial hierarchy attribute value combination].&amp;[901.51888.00110.52990]" c="901.51888.00110.52990"/>
        <s v="[Ledger derived financial attribute value combinations].[Derived financial hierarchy attribute value combination].&amp;[901.51888.00110.53999]" c="901.51888.00110.53999"/>
        <s v="[Ledger derived financial attribute value combinations].[Derived financial hierarchy attribute value combination].&amp;[901.51888.00110.54990]" c="901.51888.00110.54990"/>
        <s v="[Ledger derived financial attribute value combinations].[Derived financial hierarchy attribute value combination].&amp;[901.51888.00110.55990]" c="901.51888.00110.55990"/>
        <s v="[Ledger derived financial attribute value combinations].[Derived financial hierarchy attribute value combination].&amp;[901.51888.00110.57990]" c="901.51888.00110.57990"/>
        <s v="[Ledger derived financial attribute value combinations].[Derived financial hierarchy attribute value combination].&amp;[901.51888.36111..]" c="901.51888.36111.."/>
        <s v="[Ledger derived financial attribute value combinations].[Derived financial hierarchy attribute value combination].&amp;[901.99999.00110.51990]" c="901.99999.00110.51990"/>
        <s v="[Ledger derived financial attribute value combinations].[Derived financial hierarchy attribute value combination].&amp;[902.51888.36111..]" c="902.51888.36111.."/>
        <s v="[Ledger derived financial attribute value combinations].[Derived financial hierarchy attribute value combination].&amp;[096.29000.36130..]" u="1" c="096.29000.36130.."/>
        <s v="[Ledger derived financial attribute value combinations].[Derived financial hierarchy attribute value combination].&amp;[316.29000.36130..]" u="1" c="316.29000.36130.."/>
      </sharedItems>
    </cacheField>
    <cacheField name="[OLAPFUND].[ValueAttribute].[ValueAttribute]" caption="ValueAttribute" numFmtId="0" hierarchy="535" level="1">
      <sharedItems containsSemiMixedTypes="0" containsString="0"/>
    </cacheField>
    <cacheField name="[OLAPNBU].[ValueAttribute].[ValueAttribute]" caption="ValueAttribute" numFmtId="0" hierarchy="541" level="1">
      <sharedItems containsSemiMixedTypes="0" containsString="0"/>
    </cacheField>
    <cacheField name="[OLAPNBU].[NameAttribute].[NameAttribute]" caption="NameAttribute" numFmtId="0" hierarchy="540" level="1">
      <sharedItems containsSemiMixedTypes="0" containsString="0"/>
    </cacheField>
    <cacheField name="[Transaction date].[Month].[Month]" caption="Month" numFmtId="0" hierarchy="572" level="1">
      <sharedItems containsSemiMixedTypes="0" containsString="0"/>
    </cacheField>
    <cacheField name="[Transaction date].[Month].[Month].[Quarter]" caption="Quarter" propertyName="Quarter" numFmtId="0" hierarchy="572" level="1" memberPropertyField="1">
      <sharedItems containsSemiMixedTypes="0" containsString="0"/>
    </cacheField>
    <cacheField name="[Transaction date].[Month].[Month].[Quarter of Half Year]" caption="Quarter of Half Year" propertyName="Quarter of Half Year" numFmtId="0" hierarchy="572" level="1" memberPropertyField="1">
      <sharedItems containsSemiMixedTypes="0" containsString="0"/>
    </cacheField>
    <cacheField name="[Transaction date].[Month].[Month].[Quarter of Year]" caption="Quarter of Year" propertyName="Quarter of Year" numFmtId="0" hierarchy="572" level="1" memberPropertyField="1">
      <sharedItems containsSemiMixedTypes="0" containsString="0"/>
    </cacheField>
    <cacheField name="[Transaction date].[Month].[Month].[Trimester]" caption="Trimester" propertyName="Trimester" numFmtId="0" hierarchy="572" level="1" memberPropertyField="1">
      <sharedItems containsSemiMixedTypes="0" containsString="0"/>
    </cacheField>
    <cacheField name="[Transaction date].[Month].[Month].[Trimester of Year]" caption="Trimester of Year" propertyName="Trimester of Year" numFmtId="0" hierarchy="572" level="1" memberPropertyField="1">
      <sharedItems containsSemiMixedTypes="0" containsString="0"/>
    </cacheField>
    <cacheField name="[Ledger transaction].[Fiscal period type].[Fiscal period type]" caption="Fiscal period type" numFmtId="0" hierarchy="517" level="1">
      <sharedItems containsSemiMixedTypes="0" containsString="0"/>
    </cacheField>
    <cacheField name="[Ledger transaction].[Posting type].[Posting type]" caption="Posting type" numFmtId="0" hierarchy="519" level="1">
      <sharedItems containsSemiMixedTypes="0" containsString="0"/>
    </cacheField>
    <cacheField name="[Ledger budget].[Budget type].[Budget type]" caption="Budget type" numFmtId="0" hierarchy="505" level="1">
      <sharedItems containsSemiMixedTypes="0" containsString="0"/>
    </cacheField>
    <cacheField name="[Ledger budget].[Budget register entry status].[Budget register entry status]" caption="Budget register entry status" numFmtId="0" hierarchy="504" level="1">
      <sharedItems containsSemiMixedTypes="0" containsString="0"/>
    </cacheField>
  </cacheFields>
  <cacheHierarchies count="874">
    <cacheHierarchy uniqueName="[Acknowledgement date].[Date]" caption="Acknowledgement date.Date" attribute="1" time="1" defaultMemberUniqueName="[Acknowledgement date].[Date].[All]" allUniqueName="[Acknowledgement date].[Date].[All]" dimensionUniqueName="[Acknowledgement date]" displayFolder="" count="0" unbalanced="0"/>
    <cacheHierarchy uniqueName="[Acknowledgement date].[Date Key]" caption="Acknowledgement date.Date Key" attribute="1" time="1" keyAttribute="1" defaultMemberUniqueName="[Acknowledgement date].[Date Key].[All]" allUniqueName="[Acknowledgement date].[Date Key].[All]" dimensionUniqueName="[Acknowledgement date]" displayFolder="" count="0" memberValueDatatype="20" unbalanced="0"/>
    <cacheHierarchy uniqueName="[Acknowledgement date].[Day of Half Year]" caption="Acknowledgement date.Day of Half Year" attribute="1" time="1" defaultMemberUniqueName="[Acknowledgement date].[Day of Half Year].[All]" allUniqueName="[Acknowledgement date].[Day of Half Year].[All]" dimensionUniqueName="[Acknowledgement date]" displayFolder="" count="0" unbalanced="0"/>
    <cacheHierarchy uniqueName="[Acknowledgement date].[Day of Month]" caption="Acknowledgement date.Day of Month" attribute="1" time="1" defaultMemberUniqueName="[Acknowledgement date].[Day of Month].[All]" allUniqueName="[Acknowledgement date].[Day of Month].[All]" dimensionUniqueName="[Acknowledgement date]" displayFolder="" count="0" unbalanced="0"/>
    <cacheHierarchy uniqueName="[Acknowledgement date].[Day of Quarter]" caption="Acknowledgement date.Day of Quarter" attribute="1" time="1" defaultMemberUniqueName="[Acknowledgement date].[Day of Quarter].[All]" allUniqueName="[Acknowledgement date].[Day of Quarter].[All]" dimensionUniqueName="[Acknowledgement date]" displayFolder="" count="0" unbalanced="0"/>
    <cacheHierarchy uniqueName="[Acknowledgement date].[Day of Ten Days]" caption="Acknowledgement date.Day of Ten Days" attribute="1" time="1" defaultMemberUniqueName="[Acknowledgement date].[Day of Ten Days].[All]" allUniqueName="[Acknowledgement date].[Day of Ten Days].[All]" dimensionUniqueName="[Acknowledgement date]" displayFolder="" count="0" unbalanced="0"/>
    <cacheHierarchy uniqueName="[Acknowledgement date].[Day of Trimester]" caption="Acknowledgement date.Day of Trimester" attribute="1" time="1" defaultMemberUniqueName="[Acknowledgement date].[Day of Trimester].[All]" allUniqueName="[Acknowledgement date].[Day of Trimester].[All]" dimensionUniqueName="[Acknowledgement date]" displayFolder="" count="0" unbalanced="0"/>
    <cacheHierarchy uniqueName="[Acknowledgement date].[Day of Week]" caption="Acknowledgement date.Day of Week" attribute="1" time="1" defaultMemberUniqueName="[Acknowledgement date].[Day of Week].[All]" allUniqueName="[Acknowledgement date].[Day of Week].[All]" dimensionUniqueName="[Acknowledgement date]" displayFolder="" count="0" unbalanced="0"/>
    <cacheHierarchy uniqueName="[Acknowledgement date].[Day of Year]" caption="Acknowledgement date.Day of Year" attribute="1" time="1" defaultMemberUniqueName="[Acknowledgement date].[Day of Year].[All]" allUniqueName="[Acknowledgement date].[Day of Year].[All]" dimensionUniqueName="[Acknowledgement date]" displayFolder="" count="0" unbalanced="0"/>
    <cacheHierarchy uniqueName="[Acknowledgement date].[Half Year]" caption="Acknowledgement date.Half Year" attribute="1" time="1" defaultMemberUniqueName="[Acknowledgement date].[Half Year].[All]" allUniqueName="[Acknowledgement date].[Half Year].[All]" dimensionUniqueName="[Acknowledgement date]" displayFolder="" count="0" unbalanced="0"/>
    <cacheHierarchy uniqueName="[Acknowledgement date].[Half Year of Year]" caption="Acknowledgement date.Half Year of Year" attribute="1" time="1" defaultMemberUniqueName="[Acknowledgement date].[Half Year of Year].[All]" allUniqueName="[Acknowledgement date].[Half Year of Year].[All]" dimensionUniqueName="[Acknowledgement date]" displayFolder="" count="0" unbalanced="0"/>
    <cacheHierarchy uniqueName="[Acknowledgement date].[Month]" caption="Acknowledgement date.Month" attribute="1" time="1" defaultMemberUniqueName="[Acknowledgement date].[Month].[All]" allUniqueName="[Acknowledgement date].[Month].[All]" dimensionUniqueName="[Acknowledgement date]" displayFolder="" count="0" unbalanced="0"/>
    <cacheHierarchy uniqueName="[Acknowledgement date].[Month of Half Year]" caption="Acknowledgement date.Month of Half Year" attribute="1" time="1" defaultMemberUniqueName="[Acknowledgement date].[Month of Half Year].[All]" allUniqueName="[Acknowledgement date].[Month of Half Year].[All]" dimensionUniqueName="[Acknowledgement date]" displayFolder="" count="0" unbalanced="0"/>
    <cacheHierarchy uniqueName="[Acknowledgement date].[Month of Quarter]" caption="Acknowledgement date.Month of Quarter" attribute="1" time="1" defaultMemberUniqueName="[Acknowledgement date].[Month of Quarter].[All]" allUniqueName="[Acknowledgement date].[Month of Quarter].[All]" dimensionUniqueName="[Acknowledgement date]" displayFolder="" count="0" unbalanced="0"/>
    <cacheHierarchy uniqueName="[Acknowledgement date].[Month of Trimester]" caption="Acknowledgement date.Month of Trimester" attribute="1" time="1" defaultMemberUniqueName="[Acknowledgement date].[Month of Trimester].[All]" allUniqueName="[Acknowledgement date].[Month of Trimester].[All]" dimensionUniqueName="[Acknowledgement date]" displayFolder="" count="0" unbalanced="0"/>
    <cacheHierarchy uniqueName="[Acknowledgement date].[Month of Year]" caption="Acknowledgement date.Month of Year" attribute="1" time="1" defaultMemberUniqueName="[Acknowledgement date].[Month of Year].[All]" allUniqueName="[Acknowledgement date].[Month of Year].[All]" dimensionUniqueName="[Acknowledgement date]" displayFolder="" count="0" unbalanced="0"/>
    <cacheHierarchy uniqueName="[Acknowledgement date].[Quarter]" caption="Acknowledgement date.Quarter" attribute="1" time="1" defaultMemberUniqueName="[Acknowledgement date].[Quarter].[All]" allUniqueName="[Acknowledgement date].[Quarter].[All]" dimensionUniqueName="[Acknowledgement date]" displayFolder="" count="0" unbalanced="0"/>
    <cacheHierarchy uniqueName="[Acknowledgement date].[Quarter of Half Year]" caption="Acknowledgement date.Quarter of Half Year" attribute="1" time="1" defaultMemberUniqueName="[Acknowledgement date].[Quarter of Half Year].[All]" allUniqueName="[Acknowledgement date].[Quarter of Half Year].[All]" dimensionUniqueName="[Acknowledgement date]" displayFolder="" count="0" unbalanced="0"/>
    <cacheHierarchy uniqueName="[Acknowledgement date].[Quarter of Year]" caption="Acknowledgement date.Quarter of Year" attribute="1" time="1" defaultMemberUniqueName="[Acknowledgement date].[Quarter of Year].[All]" allUniqueName="[Acknowledgement date].[Quarter of Year].[All]" dimensionUniqueName="[Acknowledgement date]" displayFolder="" count="0" unbalanced="0"/>
    <cacheHierarchy uniqueName="[Acknowledgement date].[Ten Days]" caption="Acknowledgement date.Ten Days" attribute="1" time="1" defaultMemberUniqueName="[Acknowledgement date].[Ten Days].[All]" allUniqueName="[Acknowledgement date].[Ten Days].[All]" dimensionUniqueName="[Acknowledgement date]" displayFolder="" count="0" unbalanced="0"/>
    <cacheHierarchy uniqueName="[Acknowledgement date].[Ten Days of Half Year]" caption="Acknowledgement date.Ten Days of Half Year" attribute="1" time="1" defaultMemberUniqueName="[Acknowledgement date].[Ten Days of Half Year].[All]" allUniqueName="[Acknowledgement date].[Ten Days of Half Year].[All]" dimensionUniqueName="[Acknowledgement date]" displayFolder="" count="0" unbalanced="0"/>
    <cacheHierarchy uniqueName="[Acknowledgement date].[Ten Days of Month]" caption="Acknowledgement date.Ten Days of Month" attribute="1" time="1" defaultMemberUniqueName="[Acknowledgement date].[Ten Days of Month].[All]" allUniqueName="[Acknowledgement date].[Ten Days of Month].[All]" dimensionUniqueName="[Acknowledgement date]" displayFolder="" count="0" unbalanced="0"/>
    <cacheHierarchy uniqueName="[Acknowledgement date].[Ten Days of Quarter]" caption="Acknowledgement date.Ten Days of Quarter" attribute="1" time="1" defaultMemberUniqueName="[Acknowledgement date].[Ten Days of Quarter].[All]" allUniqueName="[Acknowledgement date].[Ten Days of Quarter].[All]" dimensionUniqueName="[Acknowledgement date]" displayFolder="" count="0" unbalanced="0"/>
    <cacheHierarchy uniqueName="[Acknowledgement date].[Ten Days of Trimester]" caption="Acknowledgement date.Ten Days of Trimester" attribute="1" time="1" defaultMemberUniqueName="[Acknowledgement date].[Ten Days of Trimester].[All]" allUniqueName="[Acknowledgement date].[Ten Days of Trimester].[All]" dimensionUniqueName="[Acknowledgement date]" displayFolder="" count="0" unbalanced="0"/>
    <cacheHierarchy uniqueName="[Acknowledgement date].[Ten Days of Year]" caption="Acknowledgement date.Ten Days of Year" attribute="1" time="1" defaultMemberUniqueName="[Acknowledgement date].[Ten Days of Year].[All]" allUniqueName="[Acknowledgement date].[Ten Days of Year].[All]" dimensionUniqueName="[Acknowledgement date]" displayFolder="" count="0" unbalanced="0"/>
    <cacheHierarchy uniqueName="[Acknowledgement date].[Trimester]" caption="Acknowledgement date.Trimester" attribute="1" time="1" defaultMemberUniqueName="[Acknowledgement date].[Trimester].[All]" allUniqueName="[Acknowledgement date].[Trimester].[All]" dimensionUniqueName="[Acknowledgement date]" displayFolder="" count="0" unbalanced="0"/>
    <cacheHierarchy uniqueName="[Acknowledgement date].[Trimester of Year]" caption="Acknowledgement date.Trimester of Year" attribute="1" time="1" defaultMemberUniqueName="[Acknowledgement date].[Trimester of Year].[All]" allUniqueName="[Acknowledgement date].[Trimester of Year].[All]" dimensionUniqueName="[Acknowledgement date]" displayFolder="" count="0" unbalanced="0"/>
    <cacheHierarchy uniqueName="[Acknowledgement date].[Week]" caption="Acknowledgement date.Week" attribute="1" time="1" defaultMemberUniqueName="[Acknowledgement date].[Week].[All]" allUniqueName="[Acknowledgement date].[Week].[All]" dimensionUniqueName="[Acknowledgement date]" displayFolder="" count="0" unbalanced="0"/>
    <cacheHierarchy uniqueName="[Acknowledgement date].[Week of Half Year]" caption="Acknowledgement date.Week of Half Year" attribute="1" time="1" defaultMemberUniqueName="[Acknowledgement date].[Week of Half Year].[All]" allUniqueName="[Acknowledgement date].[Week of Half Year].[All]" dimensionUniqueName="[Acknowledgement date]" displayFolder="" count="0" unbalanced="0"/>
    <cacheHierarchy uniqueName="[Acknowledgement date].[Week of Month]" caption="Acknowledgement date.Week of Month" attribute="1" time="1" defaultMemberUniqueName="[Acknowledgement date].[Week of Month].[All]" allUniqueName="[Acknowledgement date].[Week of Month].[All]" dimensionUniqueName="[Acknowledgement date]" displayFolder="" count="0" unbalanced="0"/>
    <cacheHierarchy uniqueName="[Acknowledgement date].[Week of Quarter]" caption="Acknowledgement date.Week of Quarter" attribute="1" time="1" defaultMemberUniqueName="[Acknowledgement date].[Week of Quarter].[All]" allUniqueName="[Acknowledgement date].[Week of Quarter].[All]" dimensionUniqueName="[Acknowledgement date]" displayFolder="" count="0" unbalanced="0"/>
    <cacheHierarchy uniqueName="[Acknowledgement date].[Week of Trimester]" caption="Acknowledgement date.Week of Trimester" attribute="1" time="1" defaultMemberUniqueName="[Acknowledgement date].[Week of Trimester].[All]" allUniqueName="[Acknowledgement date].[Week of Trimester].[All]" dimensionUniqueName="[Acknowledgement date]" displayFolder="" count="0" unbalanced="0"/>
    <cacheHierarchy uniqueName="[Acknowledgement date].[Week of Year]" caption="Acknowledgement date.Week of Year" attribute="1" time="1" defaultMemberUniqueName="[Acknowledgement date].[Week of Year].[All]" allUniqueName="[Acknowledgement date].[Week of Year].[All]" dimensionUniqueName="[Acknowledgement date]" displayFolder="" count="0" unbalanced="0"/>
    <cacheHierarchy uniqueName="[Acknowledgement date].[Year]" caption="Acknowledgement date.Year" attribute="1" time="1" defaultMemberUniqueName="[Acknowledgement date].[Year].[All]" allUniqueName="[Acknowledgement date].[Year].[All]" dimensionUniqueName="[Acknowledgement date]" displayFolder="" count="0" unbalanced="0"/>
    <cacheHierarchy uniqueName="[Acknowledgement date].[Year - Half Year - Quarter - Month - Ten Days - Date]" caption="Acknowledgement date.Year - Half Year - Quarter - Month - Ten Days - Date" time="1" defaultMemberUniqueName="[Acknowledgement date].[Year - Half Year - Quarter - Month - Ten Days - Date].[All]" allUniqueName="[Acknowledgement date].[Year - Half Year - Quarter - Month - Ten Days - Date].[All]" dimensionUniqueName="[Acknowledgement date]" displayFolder="" count="0" unbalanced="0"/>
    <cacheHierarchy uniqueName="[Acknowledgement date].[Year - Month - Date]" caption="Acknowledgement date.Year - Month - Date" time="1" defaultMemberUniqueName="[Acknowledgement date].[Year - Month - Date].[All]" allUniqueName="[Acknowledgement date].[Year - Month - Date].[All]" dimensionUniqueName="[Acknowledgement date]" displayFolder="" count="0" unbalanced="0"/>
    <cacheHierarchy uniqueName="[Acknowledgement date].[Year - Quarter - Month - Date]" caption="Acknowledgement date.Year - Quarter - Month - Date" time="1" defaultMemberUniqueName="[Acknowledgement date].[Year - Quarter - Month - Date].[All]" allUniqueName="[Acknowledgement date].[Year - Quarter - Month - Date].[All]" dimensionUniqueName="[Acknowledgement date]" displayFolder="" count="0" unbalanced="0"/>
    <cacheHierarchy uniqueName="[Acknowledgement date].[Year - Quarter - Month - Week - Date]" caption="Acknowledgement date.Year - Quarter - Month - Week - Date" time="1" defaultMemberUniqueName="[Acknowledgement date].[Year - Quarter - Month - Week - Date].[All]" allUniqueName="[Acknowledgement date].[Year - Quarter - Month - Week - Date].[All]" dimensionUniqueName="[Acknowledgement date]" displayFolder="" count="0" unbalanced="0"/>
    <cacheHierarchy uniqueName="[Acknowledgement date].[Year - Trimester - Month - Ten Days - Date]" caption="Acknowledgement date.Year - Trimester - Month - Ten Days - Date" time="1" defaultMemberUniqueName="[Acknowledgement date].[Year - Trimester - Month - Ten Days - Date].[All]" allUniqueName="[Acknowledgement date].[Year - Trimester - Month - Ten Days - Date].[All]" dimensionUniqueName="[Acknowledgement date]" displayFolder="" count="0" unbalanced="0"/>
    <cacheHierarchy uniqueName="[Acknowledgement date].[Year - Week - Date]" caption="Acknowledgement date.Year - Week - Date" time="1" defaultMemberUniqueName="[Acknowledgement date].[Year - Week - Date].[All]" allUniqueName="[Acknowledgement date].[Year - Week - Date].[All]" dimensionUniqueName="[Acknowledgement date]" displayFolder="" count="0" unbalanced="0"/>
    <cacheHierarchy uniqueName="[Acknowledgement date - fiscal calendar].[Company accounts ID]" caption="Acknowledgement date - fiscal calendar.Company accounts ID" attribute="1" time="1" defaultMemberUniqueName="[Acknowledgement date - fiscal calendar].[Company accounts ID].[All]" allUniqueName="[Acknowledgement date - fiscal calendar].[Company accounts ID].[All]" dimensionUniqueName="[Acknowledgement date - fiscal calendar]" displayFolder="" count="0" unbalanced="0"/>
    <cacheHierarchy uniqueName="[Acknowledgement date - fiscal calendar].[Date]" caption="Acknowledgement date - fiscal calendar.Date" attribute="1" time="1" keyAttribute="1" defaultMemberUniqueName="[Acknowledgement date - fiscal calendar].[Date].[All]" allUniqueName="[Acknowledgement date - fiscal calendar].[Date].[All]" dimensionUniqueName="[Acknowledgement date - fiscal calendar]" displayFolder="" count="0" memberValueDatatype="130" unbalanced="0"/>
    <cacheHierarchy uniqueName="[Acknowledgement date - fiscal calendar].[IsNotApplicable]" caption="Acknowledgement date - fiscal calendar.IsNotApplicable" attribute="1" time="1" defaultMemberUniqueName="[Acknowledgement date - fiscal calendar].[IsNotApplicable].[All]" allUniqueName="[Acknowledgement date - fiscal calendar].[IsNotApplicable].[All]" dimensionUniqueName="[Acknowledgement date - fiscal calendar]" displayFolder="" count="0" unbalanced="0"/>
    <cacheHierarchy uniqueName="[Acknowledgement date - fiscal calendar].[Month]" caption="Acknowledgement date - fiscal calendar.Month" attribute="1" time="1" defaultMemberUniqueName="[Acknowledgement date - fiscal calendar].[Month].[All]" allUniqueName="[Acknowledgement date - fiscal calendar].[Month].[All]" dimensionUniqueName="[Acknowledgement date - fiscal calendar]" displayFolder="" count="0" unbalanced="0"/>
    <cacheHierarchy uniqueName="[Acknowledgement date - fiscal calendar].[Period]" caption="Acknowledgement date - fiscal calendar.Period" attribute="1" time="1" defaultMemberUniqueName="[Acknowledgement date - fiscal calendar].[Period].[All]" allUniqueName="[Acknowledgement date - fiscal calendar].[Period].[All]" dimensionUniqueName="[Acknowledgement date - fiscal calendar]" displayFolder="" count="0" unbalanced="0"/>
    <cacheHierarchy uniqueName="[Acknowledgement date - fiscal calendar].[Quarter]" caption="Acknowledgement date - fiscal calendar.Quarter" attribute="1" time="1" defaultMemberUniqueName="[Acknowledgement date - fiscal calendar].[Quarter].[All]" allUniqueName="[Acknowledgement date - fiscal calendar].[Quarter].[All]" dimensionUniqueName="[Acknowledgement date - fiscal calendar]" displayFolder="" count="0" unbalanced="0"/>
    <cacheHierarchy uniqueName="[Acknowledgement date - fiscal calendar].[Year]" caption="Acknowledgement date - fiscal calendar.Year" attribute="1" time="1" defaultMemberUniqueName="[Acknowledgement date - fiscal calendar].[Year].[All]" allUniqueName="[Acknowledgement date - fiscal calendar].[Year].[All]" dimensionUniqueName="[Acknowledgement date - fiscal calendar]" displayFolder="" count="0" unbalanced="0"/>
    <cacheHierarchy uniqueName="[Acknowledgement date - fiscal calendar].[Year quarter period month date]" caption="Acknowledgement date - fiscal calendar.Year quarter period month date" time="1" defaultMemberUniqueName="[Acknowledgement date - fiscal calendar].[Year quarter period month date].[All]" allUniqueName="[Acknowledgement date - fiscal calendar].[Year quarter period month date].[All]" dimensionUniqueName="[Acknowledgement date - fiscal calendar]" displayFolder="" count="0" unbalanced="0"/>
    <cacheHierarchy uniqueName="[Analysis currency].[Currency]" caption="Currency" attribute="1" keyAttribute="1" defaultMemberUniqueName="[Analysis currency].[Currency].[All]" allUniqueName="[Analysis currency].[Currency].[All]" dimensionUniqueName="[Analysis currency]" displayFolder="" count="0" unbalanced="0"/>
    <cacheHierarchy uniqueName="[Analysis currency].[Currency name]" caption="Currency name" attribute="1" defaultMemberUniqueName="[Analysis currency].[Currency name].[All]" allUniqueName="[Analysis currency].[Currency name].[All]" dimensionUniqueName="[Analysis currency]" displayFolder="" count="0" unbalanced="0"/>
    <cacheHierarchy uniqueName="[Analysis currency].[Is system currency]" caption="Is system currency" attribute="1" defaultMemberUniqueName="[Analysis currency].[Is system currency].[All]" allUniqueName="[Analysis currency].[Is system currency].[All]" dimensionUniqueName="[Analysis currency]" displayFolder="" count="0" unbalanced="0"/>
    <cacheHierarchy uniqueName="[Analysis currency].[ISO currency code]" caption="ISO currency code" attribute="1" defaultMemberUniqueName="[Analysis currency].[ISO currency code].[All]" allUniqueName="[Analysis currency].[ISO currency code].[All]" dimensionUniqueName="[Analysis currency]" displayFolder="" count="0" unbalanced="0"/>
    <cacheHierarchy uniqueName="[Analysis currency].[Symbol]" caption="Symbol" attribute="1" defaultMemberUniqueName="[Analysis currency].[Symbol].[All]" allUniqueName="[Analysis currency].[Symbol].[All]" dimensionUniqueName="[Analysis currency]" displayFolder="" count="0" unbalanced="0"/>
    <cacheHierarchy uniqueName="[Bank account description].[Bank account description]" caption="Bank account description" attribute="1" keyAttribute="1" defaultMemberUniqueName="[Bank account description].[Bank account description].[All]" allUniqueName="[Bank account description].[Bank account description].[All]" dimensionUniqueName="[Bank account description]" displayFolder="" count="0" unbalanced="0"/>
    <cacheHierarchy uniqueName="[Bank account description].[Bank name]" caption="Bank name" attribute="1" defaultMemberUniqueName="[Bank account description].[Bank name].[All]" allUniqueName="[Bank account description].[Bank name].[All]" dimensionUniqueName="[Bank account description]" displayFolder="" count="0" unbalanced="0"/>
    <cacheHierarchy uniqueName="[Bank account description].[Currency]" caption="Currency" attribute="1" defaultMemberUniqueName="[Bank account description].[Currency].[All]" allUniqueName="[Bank account description].[Currency].[All]" dimensionUniqueName="[Bank account description]" displayFolder="" count="0" unbalanced="0"/>
    <cacheHierarchy uniqueName="[Bank account description].[IsNotApplicable]" caption="IsNotApplicable" attribute="1" defaultMemberUniqueName="[Bank account description].[IsNotApplicable].[All]" allUniqueName="[Bank account description].[IsNotApplicable].[All]" dimensionUniqueName="[Bank account description]" displayFolder="" count="0" unbalanced="0"/>
    <cacheHierarchy uniqueName="[Bank statement date].[Date]" caption="Bank statement date.Date" attribute="1" time="1" defaultMemberUniqueName="[Bank statement date].[Date].[All]" allUniqueName="[Bank statement date].[Date].[All]" dimensionUniqueName="[Bank statement date]" displayFolder="" count="0" unbalanced="0"/>
    <cacheHierarchy uniqueName="[Bank statement date].[Date Key]" caption="Bank statement date.Date Key" attribute="1" time="1" keyAttribute="1" defaultMemberUniqueName="[Bank statement date].[Date Key].[All]" allUniqueName="[Bank statement date].[Date Key].[All]" dimensionUniqueName="[Bank statement date]" displayFolder="" count="0" memberValueDatatype="20" unbalanced="0"/>
    <cacheHierarchy uniqueName="[Bank statement date].[Day of Half Year]" caption="Bank statement date.Day of Half Year" attribute="1" time="1" defaultMemberUniqueName="[Bank statement date].[Day of Half Year].[All]" allUniqueName="[Bank statement date].[Day of Half Year].[All]" dimensionUniqueName="[Bank statement date]" displayFolder="" count="0" unbalanced="0"/>
    <cacheHierarchy uniqueName="[Bank statement date].[Day of Month]" caption="Bank statement date.Day of Month" attribute="1" time="1" defaultMemberUniqueName="[Bank statement date].[Day of Month].[All]" allUniqueName="[Bank statement date].[Day of Month].[All]" dimensionUniqueName="[Bank statement date]" displayFolder="" count="0" unbalanced="0"/>
    <cacheHierarchy uniqueName="[Bank statement date].[Day of Quarter]" caption="Bank statement date.Day of Quarter" attribute="1" time="1" defaultMemberUniqueName="[Bank statement date].[Day of Quarter].[All]" allUniqueName="[Bank statement date].[Day of Quarter].[All]" dimensionUniqueName="[Bank statement date]" displayFolder="" count="0" unbalanced="0"/>
    <cacheHierarchy uniqueName="[Bank statement date].[Day of Ten Days]" caption="Bank statement date.Day of Ten Days" attribute="1" time="1" defaultMemberUniqueName="[Bank statement date].[Day of Ten Days].[All]" allUniqueName="[Bank statement date].[Day of Ten Days].[All]" dimensionUniqueName="[Bank statement date]" displayFolder="" count="0" unbalanced="0"/>
    <cacheHierarchy uniqueName="[Bank statement date].[Day of Trimester]" caption="Bank statement date.Day of Trimester" attribute="1" time="1" defaultMemberUniqueName="[Bank statement date].[Day of Trimester].[All]" allUniqueName="[Bank statement date].[Day of Trimester].[All]" dimensionUniqueName="[Bank statement date]" displayFolder="" count="0" unbalanced="0"/>
    <cacheHierarchy uniqueName="[Bank statement date].[Day of Week]" caption="Bank statement date.Day of Week" attribute="1" time="1" defaultMemberUniqueName="[Bank statement date].[Day of Week].[All]" allUniqueName="[Bank statement date].[Day of Week].[All]" dimensionUniqueName="[Bank statement date]" displayFolder="" count="0" unbalanced="0"/>
    <cacheHierarchy uniqueName="[Bank statement date].[Day of Year]" caption="Bank statement date.Day of Year" attribute="1" time="1" defaultMemberUniqueName="[Bank statement date].[Day of Year].[All]" allUniqueName="[Bank statement date].[Day of Year].[All]" dimensionUniqueName="[Bank statement date]" displayFolder="" count="0" unbalanced="0"/>
    <cacheHierarchy uniqueName="[Bank statement date].[Half Year]" caption="Bank statement date.Half Year" attribute="1" time="1" defaultMemberUniqueName="[Bank statement date].[Half Year].[All]" allUniqueName="[Bank statement date].[Half Year].[All]" dimensionUniqueName="[Bank statement date]" displayFolder="" count="0" unbalanced="0"/>
    <cacheHierarchy uniqueName="[Bank statement date].[Half Year of Year]" caption="Bank statement date.Half Year of Year" attribute="1" time="1" defaultMemberUniqueName="[Bank statement date].[Half Year of Year].[All]" allUniqueName="[Bank statement date].[Half Year of Year].[All]" dimensionUniqueName="[Bank statement date]" displayFolder="" count="0" unbalanced="0"/>
    <cacheHierarchy uniqueName="[Bank statement date].[Month]" caption="Bank statement date.Month" attribute="1" time="1" defaultMemberUniqueName="[Bank statement date].[Month].[All]" allUniqueName="[Bank statement date].[Month].[All]" dimensionUniqueName="[Bank statement date]" displayFolder="" count="0" unbalanced="0"/>
    <cacheHierarchy uniqueName="[Bank statement date].[Month of Half Year]" caption="Bank statement date.Month of Half Year" attribute="1" time="1" defaultMemberUniqueName="[Bank statement date].[Month of Half Year].[All]" allUniqueName="[Bank statement date].[Month of Half Year].[All]" dimensionUniqueName="[Bank statement date]" displayFolder="" count="0" unbalanced="0"/>
    <cacheHierarchy uniqueName="[Bank statement date].[Month of Quarter]" caption="Bank statement date.Month of Quarter" attribute="1" time="1" defaultMemberUniqueName="[Bank statement date].[Month of Quarter].[All]" allUniqueName="[Bank statement date].[Month of Quarter].[All]" dimensionUniqueName="[Bank statement date]" displayFolder="" count="0" unbalanced="0"/>
    <cacheHierarchy uniqueName="[Bank statement date].[Month of Trimester]" caption="Bank statement date.Month of Trimester" attribute="1" time="1" defaultMemberUniqueName="[Bank statement date].[Month of Trimester].[All]" allUniqueName="[Bank statement date].[Month of Trimester].[All]" dimensionUniqueName="[Bank statement date]" displayFolder="" count="0" unbalanced="0"/>
    <cacheHierarchy uniqueName="[Bank statement date].[Month of Year]" caption="Bank statement date.Month of Year" attribute="1" time="1" defaultMemberUniqueName="[Bank statement date].[Month of Year].[All]" allUniqueName="[Bank statement date].[Month of Year].[All]" dimensionUniqueName="[Bank statement date]" displayFolder="" count="0" unbalanced="0"/>
    <cacheHierarchy uniqueName="[Bank statement date].[Quarter]" caption="Bank statement date.Quarter" attribute="1" time="1" defaultMemberUniqueName="[Bank statement date].[Quarter].[All]" allUniqueName="[Bank statement date].[Quarter].[All]" dimensionUniqueName="[Bank statement date]" displayFolder="" count="0" unbalanced="0"/>
    <cacheHierarchy uniqueName="[Bank statement date].[Quarter of Half Year]" caption="Bank statement date.Quarter of Half Year" attribute="1" time="1" defaultMemberUniqueName="[Bank statement date].[Quarter of Half Year].[All]" allUniqueName="[Bank statement date].[Quarter of Half Year].[All]" dimensionUniqueName="[Bank statement date]" displayFolder="" count="0" unbalanced="0"/>
    <cacheHierarchy uniqueName="[Bank statement date].[Quarter of Year]" caption="Bank statement date.Quarter of Year" attribute="1" time="1" defaultMemberUniqueName="[Bank statement date].[Quarter of Year].[All]" allUniqueName="[Bank statement date].[Quarter of Year].[All]" dimensionUniqueName="[Bank statement date]" displayFolder="" count="0" unbalanced="0"/>
    <cacheHierarchy uniqueName="[Bank statement date].[Ten Days]" caption="Bank statement date.Ten Days" attribute="1" time="1" defaultMemberUniqueName="[Bank statement date].[Ten Days].[All]" allUniqueName="[Bank statement date].[Ten Days].[All]" dimensionUniqueName="[Bank statement date]" displayFolder="" count="0" unbalanced="0"/>
    <cacheHierarchy uniqueName="[Bank statement date].[Ten Days of Half Year]" caption="Bank statement date.Ten Days of Half Year" attribute="1" time="1" defaultMemberUniqueName="[Bank statement date].[Ten Days of Half Year].[All]" allUniqueName="[Bank statement date].[Ten Days of Half Year].[All]" dimensionUniqueName="[Bank statement date]" displayFolder="" count="0" unbalanced="0"/>
    <cacheHierarchy uniqueName="[Bank statement date].[Ten Days of Month]" caption="Bank statement date.Ten Days of Month" attribute="1" time="1" defaultMemberUniqueName="[Bank statement date].[Ten Days of Month].[All]" allUniqueName="[Bank statement date].[Ten Days of Month].[All]" dimensionUniqueName="[Bank statement date]" displayFolder="" count="0" unbalanced="0"/>
    <cacheHierarchy uniqueName="[Bank statement date].[Ten Days of Quarter]" caption="Bank statement date.Ten Days of Quarter" attribute="1" time="1" defaultMemberUniqueName="[Bank statement date].[Ten Days of Quarter].[All]" allUniqueName="[Bank statement date].[Ten Days of Quarter].[All]" dimensionUniqueName="[Bank statement date]" displayFolder="" count="0" unbalanced="0"/>
    <cacheHierarchy uniqueName="[Bank statement date].[Ten Days of Trimester]" caption="Bank statement date.Ten Days of Trimester" attribute="1" time="1" defaultMemberUniqueName="[Bank statement date].[Ten Days of Trimester].[All]" allUniqueName="[Bank statement date].[Ten Days of Trimester].[All]" dimensionUniqueName="[Bank statement date]" displayFolder="" count="0" unbalanced="0"/>
    <cacheHierarchy uniqueName="[Bank statement date].[Ten Days of Year]" caption="Bank statement date.Ten Days of Year" attribute="1" time="1" defaultMemberUniqueName="[Bank statement date].[Ten Days of Year].[All]" allUniqueName="[Bank statement date].[Ten Days of Year].[All]" dimensionUniqueName="[Bank statement date]" displayFolder="" count="0" unbalanced="0"/>
    <cacheHierarchy uniqueName="[Bank statement date].[Trimester]" caption="Bank statement date.Trimester" attribute="1" time="1" defaultMemberUniqueName="[Bank statement date].[Trimester].[All]" allUniqueName="[Bank statement date].[Trimester].[All]" dimensionUniqueName="[Bank statement date]" displayFolder="" count="0" unbalanced="0"/>
    <cacheHierarchy uniqueName="[Bank statement date].[Trimester of Year]" caption="Bank statement date.Trimester of Year" attribute="1" time="1" defaultMemberUniqueName="[Bank statement date].[Trimester of Year].[All]" allUniqueName="[Bank statement date].[Trimester of Year].[All]" dimensionUniqueName="[Bank statement date]" displayFolder="" count="0" unbalanced="0"/>
    <cacheHierarchy uniqueName="[Bank statement date].[Week]" caption="Bank statement date.Week" attribute="1" time="1" defaultMemberUniqueName="[Bank statement date].[Week].[All]" allUniqueName="[Bank statement date].[Week].[All]" dimensionUniqueName="[Bank statement date]" displayFolder="" count="0" unbalanced="0"/>
    <cacheHierarchy uniqueName="[Bank statement date].[Week of Half Year]" caption="Bank statement date.Week of Half Year" attribute="1" time="1" defaultMemberUniqueName="[Bank statement date].[Week of Half Year].[All]" allUniqueName="[Bank statement date].[Week of Half Year].[All]" dimensionUniqueName="[Bank statement date]" displayFolder="" count="0" unbalanced="0"/>
    <cacheHierarchy uniqueName="[Bank statement date].[Week of Month]" caption="Bank statement date.Week of Month" attribute="1" time="1" defaultMemberUniqueName="[Bank statement date].[Week of Month].[All]" allUniqueName="[Bank statement date].[Week of Month].[All]" dimensionUniqueName="[Bank statement date]" displayFolder="" count="0" unbalanced="0"/>
    <cacheHierarchy uniqueName="[Bank statement date].[Week of Quarter]" caption="Bank statement date.Week of Quarter" attribute="1" time="1" defaultMemberUniqueName="[Bank statement date].[Week of Quarter].[All]" allUniqueName="[Bank statement date].[Week of Quarter].[All]" dimensionUniqueName="[Bank statement date]" displayFolder="" count="0" unbalanced="0"/>
    <cacheHierarchy uniqueName="[Bank statement date].[Week of Trimester]" caption="Bank statement date.Week of Trimester" attribute="1" time="1" defaultMemberUniqueName="[Bank statement date].[Week of Trimester].[All]" allUniqueName="[Bank statement date].[Week of Trimester].[All]" dimensionUniqueName="[Bank statement date]" displayFolder="" count="0" unbalanced="0"/>
    <cacheHierarchy uniqueName="[Bank statement date].[Week of Year]" caption="Bank statement date.Week of Year" attribute="1" time="1" defaultMemberUniqueName="[Bank statement date].[Week of Year].[All]" allUniqueName="[Bank statement date].[Week of Year].[All]" dimensionUniqueName="[Bank statement date]" displayFolder="" count="0" unbalanced="0"/>
    <cacheHierarchy uniqueName="[Bank statement date].[Year]" caption="Bank statement date.Year" attribute="1" time="1" defaultMemberUniqueName="[Bank statement date].[Year].[All]" allUniqueName="[Bank statement date].[Year].[All]" dimensionUniqueName="[Bank statement date]" displayFolder="" count="0" unbalanced="0"/>
    <cacheHierarchy uniqueName="[Bank statement date].[Year - Half Year - Quarter - Month - Ten Days - Date]" caption="Bank statement date.Year - Half Year - Quarter - Month - Ten Days - Date" time="1" defaultMemberUniqueName="[Bank statement date].[Year - Half Year - Quarter - Month - Ten Days - Date].[All]" allUniqueName="[Bank statement date].[Year - Half Year - Quarter - Month - Ten Days - Date].[All]" dimensionUniqueName="[Bank statement date]" displayFolder="" count="0" unbalanced="0"/>
    <cacheHierarchy uniqueName="[Bank statement date].[Year - Month - Date]" caption="Bank statement date.Year - Month - Date" time="1" defaultMemberUniqueName="[Bank statement date].[Year - Month - Date].[All]" allUniqueName="[Bank statement date].[Year - Month - Date].[All]" dimensionUniqueName="[Bank statement date]" displayFolder="" count="0" unbalanced="0"/>
    <cacheHierarchy uniqueName="[Bank statement date].[Year - Quarter - Month - Date]" caption="Bank statement date.Year - Quarter - Month - Date" time="1" defaultMemberUniqueName="[Bank statement date].[Year - Quarter - Month - Date].[All]" allUniqueName="[Bank statement date].[Year - Quarter - Month - Date].[All]" dimensionUniqueName="[Bank statement date]" displayFolder="" count="0" unbalanced="0"/>
    <cacheHierarchy uniqueName="[Bank statement date].[Year - Quarter - Month - Week - Date]" caption="Bank statement date.Year - Quarter - Month - Week - Date" time="1" defaultMemberUniqueName="[Bank statement date].[Year - Quarter - Month - Week - Date].[All]" allUniqueName="[Bank statement date].[Year - Quarter - Month - Week - Date].[All]" dimensionUniqueName="[Bank statement date]" displayFolder="" count="0" unbalanced="0"/>
    <cacheHierarchy uniqueName="[Bank statement date].[Year - Trimester - Month - Ten Days - Date]" caption="Bank statement date.Year - Trimester - Month - Ten Days - Date" time="1" defaultMemberUniqueName="[Bank statement date].[Year - Trimester - Month - Ten Days - Date].[All]" allUniqueName="[Bank statement date].[Year - Trimester - Month - Ten Days - Date].[All]" dimensionUniqueName="[Bank statement date]" displayFolder="" count="0" unbalanced="0"/>
    <cacheHierarchy uniqueName="[Bank statement date].[Year - Week - Date]" caption="Bank statement date.Year - Week - Date" time="1" defaultMemberUniqueName="[Bank statement date].[Year - Week - Date].[All]" allUniqueName="[Bank statement date].[Year - Week - Date].[All]" dimensionUniqueName="[Bank statement date]" displayFolder="" count="0" unbalanced="0"/>
    <cacheHierarchy uniqueName="[Bank statement date - fiscal calendar].[Company accounts ID]" caption="Bank statement date - fiscal calendar.Company accounts ID" attribute="1" time="1" defaultMemberUniqueName="[Bank statement date - fiscal calendar].[Company accounts ID].[All]" allUniqueName="[Bank statement date - fiscal calendar].[Company accounts ID].[All]" dimensionUniqueName="[Bank statement date - fiscal calendar]" displayFolder="" count="0" unbalanced="0"/>
    <cacheHierarchy uniqueName="[Bank statement date - fiscal calendar].[Date]" caption="Bank statement date - fiscal calendar.Date" attribute="1" time="1" keyAttribute="1" defaultMemberUniqueName="[Bank statement date - fiscal calendar].[Date].[All]" allUniqueName="[Bank statement date - fiscal calendar].[Date].[All]" dimensionUniqueName="[Bank statement date - fiscal calendar]" displayFolder="" count="0" memberValueDatatype="130" unbalanced="0"/>
    <cacheHierarchy uniqueName="[Bank statement date - fiscal calendar].[IsNotApplicable]" caption="Bank statement date - fiscal calendar.IsNotApplicable" attribute="1" time="1" defaultMemberUniqueName="[Bank statement date - fiscal calendar].[IsNotApplicable].[All]" allUniqueName="[Bank statement date - fiscal calendar].[IsNotApplicable].[All]" dimensionUniqueName="[Bank statement date - fiscal calendar]" displayFolder="" count="0" unbalanced="0"/>
    <cacheHierarchy uniqueName="[Bank statement date - fiscal calendar].[Month]" caption="Bank statement date - fiscal calendar.Month" attribute="1" time="1" defaultMemberUniqueName="[Bank statement date - fiscal calendar].[Month].[All]" allUniqueName="[Bank statement date - fiscal calendar].[Month].[All]" dimensionUniqueName="[Bank statement date - fiscal calendar]" displayFolder="" count="0" unbalanced="0"/>
    <cacheHierarchy uniqueName="[Bank statement date - fiscal calendar].[Period]" caption="Bank statement date - fiscal calendar.Period" attribute="1" time="1" defaultMemberUniqueName="[Bank statement date - fiscal calendar].[Period].[All]" allUniqueName="[Bank statement date - fiscal calendar].[Period].[All]" dimensionUniqueName="[Bank statement date - fiscal calendar]" displayFolder="" count="0" unbalanced="0"/>
    <cacheHierarchy uniqueName="[Bank statement date - fiscal calendar].[Quarter]" caption="Bank statement date - fiscal calendar.Quarter" attribute="1" time="1" defaultMemberUniqueName="[Bank statement date - fiscal calendar].[Quarter].[All]" allUniqueName="[Bank statement date - fiscal calendar].[Quarter].[All]" dimensionUniqueName="[Bank statement date - fiscal calendar]" displayFolder="" count="0" unbalanced="0"/>
    <cacheHierarchy uniqueName="[Bank statement date - fiscal calendar].[Year]" caption="Bank statement date - fiscal calendar.Year" attribute="1" time="1" defaultMemberUniqueName="[Bank statement date - fiscal calendar].[Year].[All]" allUniqueName="[Bank statement date - fiscal calendar].[Year].[All]" dimensionUniqueName="[Bank statement date - fiscal calendar]" displayFolder="" count="0" unbalanced="0"/>
    <cacheHierarchy uniqueName="[Bank statement date - fiscal calendar].[Year quarter period month date]" caption="Bank statement date - fiscal calendar.Year quarter period month date" time="1" defaultMemberUniqueName="[Bank statement date - fiscal calendar].[Year quarter period month date].[All]" allUniqueName="[Bank statement date - fiscal calendar].[Year quarter period month date].[All]" dimensionUniqueName="[Bank statement date - fiscal calendar]" displayFolder="" count="0" unbalanced="0"/>
    <cacheHierarchy uniqueName="[Bank transaction].[Reconciled]" caption="Reconciled" attribute="1" defaultMemberUniqueName="[Bank transaction].[Reconciled].[All]" allUniqueName="[Bank transaction].[Reconciled].[All]" dimensionUniqueName="[Bank transaction]" displayFolder="" count="0" unbalanced="0"/>
    <cacheHierarchy uniqueName="[Bank transaction type].[Bank transaction type]" caption="Bank transaction type" attribute="1" keyAttribute="1" defaultMemberUniqueName="[Bank transaction type].[Bank transaction type].[All]" allUniqueName="[Bank transaction type].[Bank transaction type].[All]" dimensionUniqueName="[Bank transaction type]" displayFolder="" count="0" unbalanced="0"/>
    <cacheHierarchy uniqueName="[Bank transaction type].[Bank transaction type - Name]" caption="Bank transaction type - Name" attribute="1" defaultMemberUniqueName="[Bank transaction type].[Bank transaction type - Name].[All]" allUniqueName="[Bank transaction type].[Bank transaction type - Name].[All]" dimensionUniqueName="[Bank transaction type]" displayFolder="" count="0" unbalanced="0"/>
    <cacheHierarchy uniqueName="[Bank transaction type].[IsNotApplicable]" caption="IsNotApplicable" attribute="1" defaultMemberUniqueName="[Bank transaction type].[IsNotApplicable].[All]" allUniqueName="[Bank transaction type].[IsNotApplicable].[All]" dimensionUniqueName="[Bank transaction type]" displayFolder="" count="0" unbalanced="0"/>
    <cacheHierarchy uniqueName="[Cash discount  date].[Date]" caption="Cash discount  date.Date" attribute="1" time="1" defaultMemberUniqueName="[Cash discount  date].[Date].[All]" allUniqueName="[Cash discount  date].[Date].[All]" dimensionUniqueName="[Cash discount  date]" displayFolder="" count="0" unbalanced="0"/>
    <cacheHierarchy uniqueName="[Cash discount  date].[Date Key]" caption="Cash discount  date.Date Key" attribute="1" time="1" keyAttribute="1" defaultMemberUniqueName="[Cash discount  date].[Date Key].[All]" allUniqueName="[Cash discount  date].[Date Key].[All]" dimensionUniqueName="[Cash discount  date]" displayFolder="" count="0" memberValueDatatype="20" unbalanced="0"/>
    <cacheHierarchy uniqueName="[Cash discount  date].[Day of Half Year]" caption="Cash discount  date.Day of Half Year" attribute="1" time="1" defaultMemberUniqueName="[Cash discount  date].[Day of Half Year].[All]" allUniqueName="[Cash discount  date].[Day of Half Year].[All]" dimensionUniqueName="[Cash discount  date]" displayFolder="" count="0" unbalanced="0"/>
    <cacheHierarchy uniqueName="[Cash discount  date].[Day of Month]" caption="Cash discount  date.Day of Month" attribute="1" time="1" defaultMemberUniqueName="[Cash discount  date].[Day of Month].[All]" allUniqueName="[Cash discount  date].[Day of Month].[All]" dimensionUniqueName="[Cash discount  date]" displayFolder="" count="0" unbalanced="0"/>
    <cacheHierarchy uniqueName="[Cash discount  date].[Day of Quarter]" caption="Cash discount  date.Day of Quarter" attribute="1" time="1" defaultMemberUniqueName="[Cash discount  date].[Day of Quarter].[All]" allUniqueName="[Cash discount  date].[Day of Quarter].[All]" dimensionUniqueName="[Cash discount  date]" displayFolder="" count="0" unbalanced="0"/>
    <cacheHierarchy uniqueName="[Cash discount  date].[Day of Ten Days]" caption="Cash discount  date.Day of Ten Days" attribute="1" time="1" defaultMemberUniqueName="[Cash discount  date].[Day of Ten Days].[All]" allUniqueName="[Cash discount  date].[Day of Ten Days].[All]" dimensionUniqueName="[Cash discount  date]" displayFolder="" count="0" unbalanced="0"/>
    <cacheHierarchy uniqueName="[Cash discount  date].[Day of Trimester]" caption="Cash discount  date.Day of Trimester" attribute="1" time="1" defaultMemberUniqueName="[Cash discount  date].[Day of Trimester].[All]" allUniqueName="[Cash discount  date].[Day of Trimester].[All]" dimensionUniqueName="[Cash discount  date]" displayFolder="" count="0" unbalanced="0"/>
    <cacheHierarchy uniqueName="[Cash discount  date].[Day of Week]" caption="Cash discount  date.Day of Week" attribute="1" time="1" defaultMemberUniqueName="[Cash discount  date].[Day of Week].[All]" allUniqueName="[Cash discount  date].[Day of Week].[All]" dimensionUniqueName="[Cash discount  date]" displayFolder="" count="0" unbalanced="0"/>
    <cacheHierarchy uniqueName="[Cash discount  date].[Day of Year]" caption="Cash discount  date.Day of Year" attribute="1" time="1" defaultMemberUniqueName="[Cash discount  date].[Day of Year].[All]" allUniqueName="[Cash discount  date].[Day of Year].[All]" dimensionUniqueName="[Cash discount  date]" displayFolder="" count="0" unbalanced="0"/>
    <cacheHierarchy uniqueName="[Cash discount  date].[Half Year]" caption="Cash discount  date.Half Year" attribute="1" time="1" defaultMemberUniqueName="[Cash discount  date].[Half Year].[All]" allUniqueName="[Cash discount  date].[Half Year].[All]" dimensionUniqueName="[Cash discount  date]" displayFolder="" count="0" unbalanced="0"/>
    <cacheHierarchy uniqueName="[Cash discount  date].[Half Year of Year]" caption="Cash discount  date.Half Year of Year" attribute="1" time="1" defaultMemberUniqueName="[Cash discount  date].[Half Year of Year].[All]" allUniqueName="[Cash discount  date].[Half Year of Year].[All]" dimensionUniqueName="[Cash discount  date]" displayFolder="" count="0" unbalanced="0"/>
    <cacheHierarchy uniqueName="[Cash discount  date].[Month]" caption="Cash discount  date.Month" attribute="1" time="1" defaultMemberUniqueName="[Cash discount  date].[Month].[All]" allUniqueName="[Cash discount  date].[Month].[All]" dimensionUniqueName="[Cash discount  date]" displayFolder="" count="0" unbalanced="0"/>
    <cacheHierarchy uniqueName="[Cash discount  date].[Month of Half Year]" caption="Cash discount  date.Month of Half Year" attribute="1" time="1" defaultMemberUniqueName="[Cash discount  date].[Month of Half Year].[All]" allUniqueName="[Cash discount  date].[Month of Half Year].[All]" dimensionUniqueName="[Cash discount  date]" displayFolder="" count="0" unbalanced="0"/>
    <cacheHierarchy uniqueName="[Cash discount  date].[Month of Quarter]" caption="Cash discount  date.Month of Quarter" attribute="1" time="1" defaultMemberUniqueName="[Cash discount  date].[Month of Quarter].[All]" allUniqueName="[Cash discount  date].[Month of Quarter].[All]" dimensionUniqueName="[Cash discount  date]" displayFolder="" count="0" unbalanced="0"/>
    <cacheHierarchy uniqueName="[Cash discount  date].[Month of Trimester]" caption="Cash discount  date.Month of Trimester" attribute="1" time="1" defaultMemberUniqueName="[Cash discount  date].[Month of Trimester].[All]" allUniqueName="[Cash discount  date].[Month of Trimester].[All]" dimensionUniqueName="[Cash discount  date]" displayFolder="" count="0" unbalanced="0"/>
    <cacheHierarchy uniqueName="[Cash discount  date].[Month of Year]" caption="Cash discount  date.Month of Year" attribute="1" time="1" defaultMemberUniqueName="[Cash discount  date].[Month of Year].[All]" allUniqueName="[Cash discount  date].[Month of Year].[All]" dimensionUniqueName="[Cash discount  date]" displayFolder="" count="0" unbalanced="0"/>
    <cacheHierarchy uniqueName="[Cash discount  date].[Quarter]" caption="Cash discount  date.Quarter" attribute="1" time="1" defaultMemberUniqueName="[Cash discount  date].[Quarter].[All]" allUniqueName="[Cash discount  date].[Quarter].[All]" dimensionUniqueName="[Cash discount  date]" displayFolder="" count="0" unbalanced="0"/>
    <cacheHierarchy uniqueName="[Cash discount  date].[Quarter of Half Year]" caption="Cash discount  date.Quarter of Half Year" attribute="1" time="1" defaultMemberUniqueName="[Cash discount  date].[Quarter of Half Year].[All]" allUniqueName="[Cash discount  date].[Quarter of Half Year].[All]" dimensionUniqueName="[Cash discount  date]" displayFolder="" count="0" unbalanced="0"/>
    <cacheHierarchy uniqueName="[Cash discount  date].[Quarter of Year]" caption="Cash discount  date.Quarter of Year" attribute="1" time="1" defaultMemberUniqueName="[Cash discount  date].[Quarter of Year].[All]" allUniqueName="[Cash discount  date].[Quarter of Year].[All]" dimensionUniqueName="[Cash discount  date]" displayFolder="" count="0" unbalanced="0"/>
    <cacheHierarchy uniqueName="[Cash discount  date].[Ten Days]" caption="Cash discount  date.Ten Days" attribute="1" time="1" defaultMemberUniqueName="[Cash discount  date].[Ten Days].[All]" allUniqueName="[Cash discount  date].[Ten Days].[All]" dimensionUniqueName="[Cash discount  date]" displayFolder="" count="0" unbalanced="0"/>
    <cacheHierarchy uniqueName="[Cash discount  date].[Ten Days of Half Year]" caption="Cash discount  date.Ten Days of Half Year" attribute="1" time="1" defaultMemberUniqueName="[Cash discount  date].[Ten Days of Half Year].[All]" allUniqueName="[Cash discount  date].[Ten Days of Half Year].[All]" dimensionUniqueName="[Cash discount  date]" displayFolder="" count="0" unbalanced="0"/>
    <cacheHierarchy uniqueName="[Cash discount  date].[Ten Days of Month]" caption="Cash discount  date.Ten Days of Month" attribute="1" time="1" defaultMemberUniqueName="[Cash discount  date].[Ten Days of Month].[All]" allUniqueName="[Cash discount  date].[Ten Days of Month].[All]" dimensionUniqueName="[Cash discount  date]" displayFolder="" count="0" unbalanced="0"/>
    <cacheHierarchy uniqueName="[Cash discount  date].[Ten Days of Quarter]" caption="Cash discount  date.Ten Days of Quarter" attribute="1" time="1" defaultMemberUniqueName="[Cash discount  date].[Ten Days of Quarter].[All]" allUniqueName="[Cash discount  date].[Ten Days of Quarter].[All]" dimensionUniqueName="[Cash discount  date]" displayFolder="" count="0" unbalanced="0"/>
    <cacheHierarchy uniqueName="[Cash discount  date].[Ten Days of Trimester]" caption="Cash discount  date.Ten Days of Trimester" attribute="1" time="1" defaultMemberUniqueName="[Cash discount  date].[Ten Days of Trimester].[All]" allUniqueName="[Cash discount  date].[Ten Days of Trimester].[All]" dimensionUniqueName="[Cash discount  date]" displayFolder="" count="0" unbalanced="0"/>
    <cacheHierarchy uniqueName="[Cash discount  date].[Ten Days of Year]" caption="Cash discount  date.Ten Days of Year" attribute="1" time="1" defaultMemberUniqueName="[Cash discount  date].[Ten Days of Year].[All]" allUniqueName="[Cash discount  date].[Ten Days of Year].[All]" dimensionUniqueName="[Cash discount  date]" displayFolder="" count="0" unbalanced="0"/>
    <cacheHierarchy uniqueName="[Cash discount  date].[Trimester]" caption="Cash discount  date.Trimester" attribute="1" time="1" defaultMemberUniqueName="[Cash discount  date].[Trimester].[All]" allUniqueName="[Cash discount  date].[Trimester].[All]" dimensionUniqueName="[Cash discount  date]" displayFolder="" count="0" unbalanced="0"/>
    <cacheHierarchy uniqueName="[Cash discount  date].[Trimester of Year]" caption="Cash discount  date.Trimester of Year" attribute="1" time="1" defaultMemberUniqueName="[Cash discount  date].[Trimester of Year].[All]" allUniqueName="[Cash discount  date].[Trimester of Year].[All]" dimensionUniqueName="[Cash discount  date]" displayFolder="" count="0" unbalanced="0"/>
    <cacheHierarchy uniqueName="[Cash discount  date].[Week]" caption="Cash discount  date.Week" attribute="1" time="1" defaultMemberUniqueName="[Cash discount  date].[Week].[All]" allUniqueName="[Cash discount  date].[Week].[All]" dimensionUniqueName="[Cash discount  date]" displayFolder="" count="0" unbalanced="0"/>
    <cacheHierarchy uniqueName="[Cash discount  date].[Week of Half Year]" caption="Cash discount  date.Week of Half Year" attribute="1" time="1" defaultMemberUniqueName="[Cash discount  date].[Week of Half Year].[All]" allUniqueName="[Cash discount  date].[Week of Half Year].[All]" dimensionUniqueName="[Cash discount  date]" displayFolder="" count="0" unbalanced="0"/>
    <cacheHierarchy uniqueName="[Cash discount  date].[Week of Month]" caption="Cash discount  date.Week of Month" attribute="1" time="1" defaultMemberUniqueName="[Cash discount  date].[Week of Month].[All]" allUniqueName="[Cash discount  date].[Week of Month].[All]" dimensionUniqueName="[Cash discount  date]" displayFolder="" count="0" unbalanced="0"/>
    <cacheHierarchy uniqueName="[Cash discount  date].[Week of Quarter]" caption="Cash discount  date.Week of Quarter" attribute="1" time="1" defaultMemberUniqueName="[Cash discount  date].[Week of Quarter].[All]" allUniqueName="[Cash discount  date].[Week of Quarter].[All]" dimensionUniqueName="[Cash discount  date]" displayFolder="" count="0" unbalanced="0"/>
    <cacheHierarchy uniqueName="[Cash discount  date].[Week of Trimester]" caption="Cash discount  date.Week of Trimester" attribute="1" time="1" defaultMemberUniqueName="[Cash discount  date].[Week of Trimester].[All]" allUniqueName="[Cash discount  date].[Week of Trimester].[All]" dimensionUniqueName="[Cash discount  date]" displayFolder="" count="0" unbalanced="0"/>
    <cacheHierarchy uniqueName="[Cash discount  date].[Week of Year]" caption="Cash discount  date.Week of Year" attribute="1" time="1" defaultMemberUniqueName="[Cash discount  date].[Week of Year].[All]" allUniqueName="[Cash discount  date].[Week of Year].[All]" dimensionUniqueName="[Cash discount  date]" displayFolder="" count="0" unbalanced="0"/>
    <cacheHierarchy uniqueName="[Cash discount  date].[Year]" caption="Cash discount  date.Year" attribute="1" time="1" defaultMemberUniqueName="[Cash discount  date].[Year].[All]" allUniqueName="[Cash discount  date].[Year].[All]" dimensionUniqueName="[Cash discount  date]" displayFolder="" count="0" unbalanced="0"/>
    <cacheHierarchy uniqueName="[Cash discount  date].[Year - Half Year - Quarter - Month - Ten Days - Date]" caption="Cash discount  date.Year - Half Year - Quarter - Month - Ten Days - Date" time="1" defaultMemberUniqueName="[Cash discount  date].[Year - Half Year - Quarter - Month - Ten Days - Date].[All]" allUniqueName="[Cash discount  date].[Year - Half Year - Quarter - Month - Ten Days - Date].[All]" dimensionUniqueName="[Cash discount  date]" displayFolder="" count="0" unbalanced="0"/>
    <cacheHierarchy uniqueName="[Cash discount  date].[Year - Month - Date]" caption="Cash discount  date.Year - Month - Date" time="1" defaultMemberUniqueName="[Cash discount  date].[Year - Month - Date].[All]" allUniqueName="[Cash discount  date].[Year - Month - Date].[All]" dimensionUniqueName="[Cash discount  date]" displayFolder="" count="0" unbalanced="0"/>
    <cacheHierarchy uniqueName="[Cash discount  date].[Year - Quarter - Month - Date]" caption="Cash discount  date.Year - Quarter - Month - Date" time="1" defaultMemberUniqueName="[Cash discount  date].[Year - Quarter - Month - Date].[All]" allUniqueName="[Cash discount  date].[Year - Quarter - Month - Date].[All]" dimensionUniqueName="[Cash discount  date]" displayFolder="" count="0" unbalanced="0"/>
    <cacheHierarchy uniqueName="[Cash discount  date].[Year - Quarter - Month - Week - Date]" caption="Cash discount  date.Year - Quarter - Month - Week - Date" time="1" defaultMemberUniqueName="[Cash discount  date].[Year - Quarter - Month - Week - Date].[All]" allUniqueName="[Cash discount  date].[Year - Quarter - Month - Week - Date].[All]" dimensionUniqueName="[Cash discount  date]" displayFolder="" count="0" unbalanced="0"/>
    <cacheHierarchy uniqueName="[Cash discount  date].[Year - Trimester - Month - Ten Days - Date]" caption="Cash discount  date.Year - Trimester - Month - Ten Days - Date" time="1" defaultMemberUniqueName="[Cash discount  date].[Year - Trimester - Month - Ten Days - Date].[All]" allUniqueName="[Cash discount  date].[Year - Trimester - Month - Ten Days - Date].[All]" dimensionUniqueName="[Cash discount  date]" displayFolder="" count="0" unbalanced="0"/>
    <cacheHierarchy uniqueName="[Cash discount  date].[Year - Week - Date]" caption="Cash discount  date.Year - Week - Date" time="1" defaultMemberUniqueName="[Cash discount  date].[Year - Week - Date].[All]" allUniqueName="[Cash discount  date].[Year - Week - Date].[All]" dimensionUniqueName="[Cash discount  date]" displayFolder="" count="0" unbalanced="0"/>
    <cacheHierarchy uniqueName="[Cash discount date - fiscal date].[Company accounts ID]" caption="Cash discount date - fiscal date.Company accounts ID" attribute="1" time="1" defaultMemberUniqueName="[Cash discount date - fiscal date].[Company accounts ID].[All]" allUniqueName="[Cash discount date - fiscal date].[Company accounts ID].[All]" dimensionUniqueName="[Cash discount date - fiscal date]" displayFolder="" count="0" unbalanced="0"/>
    <cacheHierarchy uniqueName="[Cash discount date - fiscal date].[Date]" caption="Cash discount date - fiscal date.Date" attribute="1" time="1" keyAttribute="1" defaultMemberUniqueName="[Cash discount date - fiscal date].[Date].[All]" allUniqueName="[Cash discount date - fiscal date].[Date].[All]" dimensionUniqueName="[Cash discount date - fiscal date]" displayFolder="" count="0" memberValueDatatype="130" unbalanced="0"/>
    <cacheHierarchy uniqueName="[Cash discount date - fiscal date].[IsNotApplicable]" caption="Cash discount date - fiscal date.IsNotApplicable" attribute="1" time="1" defaultMemberUniqueName="[Cash discount date - fiscal date].[IsNotApplicable].[All]" allUniqueName="[Cash discount date - fiscal date].[IsNotApplicable].[All]" dimensionUniqueName="[Cash discount date - fiscal date]" displayFolder="" count="0" unbalanced="0"/>
    <cacheHierarchy uniqueName="[Cash discount date - fiscal date].[Month]" caption="Cash discount date - fiscal date.Month" attribute="1" time="1" defaultMemberUniqueName="[Cash discount date - fiscal date].[Month].[All]" allUniqueName="[Cash discount date - fiscal date].[Month].[All]" dimensionUniqueName="[Cash discount date - fiscal date]" displayFolder="" count="0" unbalanced="0"/>
    <cacheHierarchy uniqueName="[Cash discount date - fiscal date].[Period]" caption="Cash discount date - fiscal date.Period" attribute="1" time="1" defaultMemberUniqueName="[Cash discount date - fiscal date].[Period].[All]" allUniqueName="[Cash discount date - fiscal date].[Period].[All]" dimensionUniqueName="[Cash discount date - fiscal date]" displayFolder="" count="0" unbalanced="0"/>
    <cacheHierarchy uniqueName="[Cash discount date - fiscal date].[Quarter]" caption="Cash discount date - fiscal date.Quarter" attribute="1" time="1" defaultMemberUniqueName="[Cash discount date - fiscal date].[Quarter].[All]" allUniqueName="[Cash discount date - fiscal date].[Quarter].[All]" dimensionUniqueName="[Cash discount date - fiscal date]" displayFolder="" count="0" unbalanced="0"/>
    <cacheHierarchy uniqueName="[Cash discount date - fiscal date].[Year]" caption="Cash discount date - fiscal date.Year" attribute="1" time="1" defaultMemberUniqueName="[Cash discount date - fiscal date].[Year].[All]" allUniqueName="[Cash discount date - fiscal date].[Year].[All]" dimensionUniqueName="[Cash discount date - fiscal date]" displayFolder="" count="0" unbalanced="0"/>
    <cacheHierarchy uniqueName="[Cash discount date - fiscal date].[Year quarter period month date]" caption="Cash discount date - fiscal date.Year quarter period month date" time="1" defaultMemberUniqueName="[Cash discount date - fiscal date].[Year quarter period month date].[All]" allUniqueName="[Cash discount date - fiscal date].[Year quarter period month date].[All]" dimensionUniqueName="[Cash discount date - fiscal date]" displayFolder="" count="0" unbalanced="0"/>
    <cacheHierarchy uniqueName="[Chart of accounts].[Account type and number]" caption="Account type and number" defaultMemberUniqueName="[Chart of accounts].[Account type and number].[All]" allUniqueName="[Chart of accounts].[Account type and number].[All]" dimensionUniqueName="[Chart of accounts]" displayFolder="" count="4" unbalanced="0">
      <fieldsUsage count="4">
        <fieldUsage x="-1"/>
        <fieldUsage x="0"/>
        <fieldUsage x="1"/>
        <fieldUsage x="2"/>
      </fieldsUsage>
    </cacheHierarchy>
    <cacheHierarchy uniqueName="[Chart of accounts].[Category description]" caption="Category description" attribute="1" defaultMemberUniqueName="[Chart of accounts].[Category description].[All]" allUniqueName="[Chart of accounts].[Category description].[All]" dimensionUniqueName="[Chart of accounts]" displayFolder="" count="0" unbalanced="0"/>
    <cacheHierarchy uniqueName="[Chart of accounts].[IsNotApplicable]" caption="IsNotApplicable" attribute="1" defaultMemberUniqueName="[Chart of accounts].[IsNotApplicable].[All]" allUniqueName="[Chart of accounts].[IsNotApplicable].[All]" dimensionUniqueName="[Chart of accounts]" displayFolder="" count="0" unbalanced="0"/>
    <cacheHierarchy uniqueName="[Chart of accounts].[Main account]" caption="Main account" attribute="1" keyAttribute="1" defaultMemberUniqueName="[Chart of accounts].[Main account].[All]" allUniqueName="[Chart of accounts].[Main account].[All]" dimensionUniqueName="[Chart of accounts]" displayFolder="" count="0" unbalanced="0"/>
    <cacheHierarchy uniqueName="[Chart of accounts].[Main account categories - chart of accounts]" caption="Main account categories - chart of accounts" defaultMemberUniqueName="[Chart of accounts].[Main account categories - chart of accounts].[All]" allUniqueName="[Chart of accounts].[Main account categories - chart of accounts].[All]" dimensionUniqueName="[Chart of accounts]" displayFolder="" count="0" unbalanced="0"/>
    <cacheHierarchy uniqueName="[Chart of accounts].[Main account category]" caption="Main account category" attribute="1" defaultMemberUniqueName="[Chart of accounts].[Main account category].[All]" allUniqueName="[Chart of accounts].[Main account category].[All]" dimensionUniqueName="[Chart of accounts]" displayFolder="" count="0" unbalanced="0"/>
    <cacheHierarchy uniqueName="[Chart of accounts].[Main account name]" caption="Main account name" attribute="1" defaultMemberUniqueName="[Chart of accounts].[Main account name].[All]" allUniqueName="[Chart of accounts].[Main account name].[All]" dimensionUniqueName="[Chart of accounts]" displayFolder="" count="2" unbalanced="0">
      <fieldsUsage count="2">
        <fieldUsage x="-1"/>
        <fieldUsage x="10"/>
      </fieldsUsage>
    </cacheHierarchy>
    <cacheHierarchy uniqueName="[Chart of accounts].[Main account type]" caption="Main account type" attribute="1" defaultMemberUniqueName="[Chart of accounts].[Main account type].[All]" allUniqueName="[Chart of accounts].[Main account type].[All]" dimensionUniqueName="[Chart of accounts]" displayFolder="" count="0" unbalanced="0"/>
    <cacheHierarchy uniqueName="[Collection letter fee].[Collection letter fee]" caption="Collection letter fee" attribute="1" keyAttribute="1" defaultMemberUniqueName="[Collection letter fee].[Collection letter fee].[All]" allUniqueName="[Collection letter fee].[Collection letter fee].[All]" dimensionUniqueName="[Collection letter fee]" displayFolder="" count="0" unbalanced="0"/>
    <cacheHierarchy uniqueName="[Collection letter fee].[IsNotApplicable]" caption="IsNotApplicable" attribute="1" defaultMemberUniqueName="[Collection letter fee].[IsNotApplicable].[All]" allUniqueName="[Collection letter fee].[IsNotApplicable].[All]" dimensionUniqueName="[Collection letter fee]" displayFolder="" count="0" unbalanced="0"/>
    <cacheHierarchy uniqueName="[Company].[Accounting currency]" caption="Accounting currency" attribute="1" defaultMemberUniqueName="[Company].[Accounting currency].[All]" allUniqueName="[Company].[Accounting currency].[All]" dimensionUniqueName="[Company]" displayFolder="" count="0" unbalanced="0"/>
    <cacheHierarchy uniqueName="[Company].[Company]" caption="Company" attribute="1" keyAttribute="1" defaultMemberUniqueName="[Company].[Company].[All]" allUniqueName="[Company].[Company].[All]" dimensionUniqueName="[Company]" displayFolder="" count="0" unbalanced="0"/>
    <cacheHierarchy uniqueName="[Company].[Company name]" caption="Company name" attribute="1" defaultMemberUniqueName="[Company].[Company name].[All]" allUniqueName="[Company].[Company name].[All]" dimensionUniqueName="[Company]" displayFolder="" count="0" unbalanced="0"/>
    <cacheHierarchy uniqueName="[Company].[Is virtual]" caption="Is virtual" attribute="1" defaultMemberUniqueName="[Company].[Is virtual].[All]" allUniqueName="[Company].[Is virtual].[All]" dimensionUniqueName="[Company]" displayFolder="" count="0" unbalanced="0"/>
    <cacheHierarchy uniqueName="[Company].[IsNotApplicable]" caption="IsNotApplicable" attribute="1" defaultMemberUniqueName="[Company].[IsNotApplicable].[All]" allUniqueName="[Company].[IsNotApplicable].[All]" dimensionUniqueName="[Company]" displayFolder="" count="0" unbalanced="0"/>
    <cacheHierarchy uniqueName="[Company].[Reporting currency]" caption="Reporting currency" attribute="1" defaultMemberUniqueName="[Company].[Reporting currency].[All]" allUniqueName="[Company].[Reporting currency].[All]" dimensionUniqueName="[Company]" displayFolder="" count="0" unbalanced="0"/>
    <cacheHierarchy uniqueName="[Currency].[Currency]" caption="Currency.Currency" attribute="1" keyAttribute="1" defaultMemberUniqueName="[Currency].[Currency].[All]" allUniqueName="[Currency].[Currency].[All]" dimensionUniqueName="[Currency]" displayFolder="" count="0" unbalanced="0"/>
    <cacheHierarchy uniqueName="[Currency].[Currency name]" caption="Currency.Currency name" attribute="1" defaultMemberUniqueName="[Currency].[Currency name].[All]" allUniqueName="[Currency].[Currency name].[All]" dimensionUniqueName="[Currency]" displayFolder="" count="0" unbalanced="0"/>
    <cacheHierarchy uniqueName="[Currency].[IsNotApplicable]" caption="Currency.IsNotApplicable" attribute="1" defaultMemberUniqueName="[Currency].[IsNotApplicable].[All]" allUniqueName="[Currency].[IsNotApplicable].[All]" dimensionUniqueName="[Currency]" displayFolder="" count="0" unbalanced="0"/>
    <cacheHierarchy uniqueName="[Currency].[ISO currency code]" caption="Currency.ISO currency code" attribute="1" defaultMemberUniqueName="[Currency].[ISO currency code].[All]" allUniqueName="[Currency].[ISO currency code].[All]" dimensionUniqueName="[Currency]" displayFolder="" count="0" unbalanced="0"/>
    <cacheHierarchy uniqueName="[Currency].[Symbol]" caption="Currency.Symbol" attribute="1" defaultMemberUniqueName="[Currency].[Symbol].[All]" allUniqueName="[Currency].[Symbol].[All]" dimensionUniqueName="[Currency]" displayFolder="" count="0" unbalanced="0"/>
    <cacheHierarchy uniqueName="[Currency - Registration currency].[Currency]" caption="Currency - Registration currency.Currency" attribute="1" keyAttribute="1" defaultMemberUniqueName="[Currency - Registration currency].[Currency].[All]" allUniqueName="[Currency - Registration currency].[Currency].[All]" dimensionUniqueName="[Currency - Registration currency]" displayFolder="" count="0" unbalanced="0"/>
    <cacheHierarchy uniqueName="[Currency - Registration currency].[Currency name]" caption="Currency - Registration currency.Currency name" attribute="1" defaultMemberUniqueName="[Currency - Registration currency].[Currency name].[All]" allUniqueName="[Currency - Registration currency].[Currency name].[All]" dimensionUniqueName="[Currency - Registration currency]" displayFolder="" count="0" unbalanced="0"/>
    <cacheHierarchy uniqueName="[Currency - Registration currency].[IsNotApplicable]" caption="Currency - Registration currency.IsNotApplicable" attribute="1" defaultMemberUniqueName="[Currency - Registration currency].[IsNotApplicable].[All]" allUniqueName="[Currency - Registration currency].[IsNotApplicable].[All]" dimensionUniqueName="[Currency - Registration currency]" displayFolder="" count="0" unbalanced="0"/>
    <cacheHierarchy uniqueName="[Currency - Registration currency].[ISO currency code]" caption="Currency - Registration currency.ISO currency code" attribute="1" defaultMemberUniqueName="[Currency - Registration currency].[ISO currency code].[All]" allUniqueName="[Currency - Registration currency].[ISO currency code].[All]" dimensionUniqueName="[Currency - Registration currency]" displayFolder="" count="0" unbalanced="0"/>
    <cacheHierarchy uniqueName="[Currency - Registration currency].[Symbol]" caption="Currency - Registration currency.Symbol" attribute="1" defaultMemberUniqueName="[Currency - Registration currency].[Symbol].[All]" allUniqueName="[Currency - Registration currency].[Symbol].[All]" dimensionUniqueName="[Currency - Registration currency]" displayFolder="" count="0" unbalanced="0"/>
    <cacheHierarchy uniqueName="[Customer].[Address description]" caption="Address description" attribute="1" defaultMemberUniqueName="[Customer].[Address description].[All]" allUniqueName="[Customer].[Address description].[All]" dimensionUniqueName="[Customer]" displayFolder="" count="0" unbalanced="0"/>
    <cacheHierarchy uniqueName="[Customer].[City]" caption="City" attribute="1" defaultMemberUniqueName="[Customer].[City].[All]" allUniqueName="[Customer].[City].[All]" dimensionUniqueName="[Customer]" displayFolder="" count="0" unbalanced="0"/>
    <cacheHierarchy uniqueName="[Customer].[Commission sales group name]" caption="Commission sales group name" attribute="1" defaultMemberUniqueName="[Customer].[Commission sales group name].[All]" allUniqueName="[Customer].[Commission sales group name].[All]" dimensionUniqueName="[Customer]" displayFolder="" count="0" unbalanced="0"/>
    <cacheHierarchy uniqueName="[Customer].[Country or region - customer]" caption="Country or region - customer" defaultMemberUniqueName="[Customer].[Country or region - customer].[All]" allUniqueName="[Customer].[Country or region - customer].[All]" dimensionUniqueName="[Customer]" displayFolder="" count="0" unbalanced="0"/>
    <cacheHierarchy uniqueName="[Customer].[Country or region ID]" caption="Country or region ID" attribute="1" defaultMemberUniqueName="[Customer].[Country or region ID].[All]" allUniqueName="[Customer].[Country or region ID].[All]" dimensionUniqueName="[Customer]" displayFolder="" count="0" unbalanced="0"/>
    <cacheHierarchy uniqueName="[Customer].[County]" caption="County" attribute="1" defaultMemberUniqueName="[Customer].[County].[All]" allUniqueName="[Customer].[County].[All]" dimensionUniqueName="[Customer]" displayFolder="" count="0" unbalanced="0"/>
    <cacheHierarchy uniqueName="[Customer].[Credit limit]" caption="Credit limit" attribute="1" defaultMemberUniqueName="[Customer].[Credit limit].[All]" allUniqueName="[Customer].[Credit limit].[All]" dimensionUniqueName="[Customer]" displayFolder="" count="0" unbalanced="0"/>
    <cacheHierarchy uniqueName="[Customer].[Currency]" caption="Currency" attribute="1" defaultMemberUniqueName="[Customer].[Currency].[All]" allUniqueName="[Customer].[Currency].[All]" dimensionUniqueName="[Customer]" displayFolder="" count="0" unbalanced="0"/>
    <cacheHierarchy uniqueName="[Customer].[Customer]" caption="Customer" attribute="1" keyAttribute="1" defaultMemberUniqueName="[Customer].[Customer].[All]" allUniqueName="[Customer].[Customer].[All]" dimensionUniqueName="[Customer]" displayFolder="" count="0" unbalanced="0"/>
    <cacheHierarchy uniqueName="[Customer].[Customer group]" caption="Customer group" attribute="1" defaultMemberUniqueName="[Customer].[Customer group].[All]" allUniqueName="[Customer].[Customer group].[All]" dimensionUniqueName="[Customer]" displayFolder="" count="0" unbalanced="0"/>
    <cacheHierarchy uniqueName="[Customer].[Customer group - customer]" caption="Customer group - customer" defaultMemberUniqueName="[Customer].[Customer group - customer].[All]" allUniqueName="[Customer].[Customer group - customer].[All]" dimensionUniqueName="[Customer]" displayFolder="" count="0" unbalanced="0"/>
    <cacheHierarchy uniqueName="[Customer].[Customer group name]" caption="Customer group name" attribute="1" defaultMemberUniqueName="[Customer].[Customer group name].[All]" allUniqueName="[Customer].[Customer group name].[All]" dimensionUniqueName="[Customer]" displayFolder="" count="0" unbalanced="0"/>
    <cacheHierarchy uniqueName="[Customer].[Customers - Name]" caption="Customers - Name" attribute="1" defaultMemberUniqueName="[Customer].[Customers - Name].[All]" allUniqueName="[Customer].[Customers - Name].[All]" dimensionUniqueName="[Customer]" displayFolder="" count="0" unbalanced="0"/>
    <cacheHierarchy uniqueName="[Customer].[Invoicing and delivery on hold]" caption="Invoicing and delivery on hold" attribute="1" defaultMemberUniqueName="[Customer].[Invoicing and delivery on hold].[All]" allUniqueName="[Customer].[Invoicing and delivery on hold].[All]" dimensionUniqueName="[Customer]" displayFolder="" count="0" unbalanced="0"/>
    <cacheHierarchy uniqueName="[Customer].[IsNotApplicable]" caption="IsNotApplicable" attribute="1" defaultMemberUniqueName="[Customer].[IsNotApplicable].[All]" allUniqueName="[Customer].[IsNotApplicable].[All]" dimensionUniqueName="[Customer]" displayFolder="" count="0" unbalanced="0"/>
    <cacheHierarchy uniqueName="[Customer].[Sales group]" caption="Sales group" attribute="1" defaultMemberUniqueName="[Customer].[Sales group].[All]" allUniqueName="[Customer].[Sales group].[All]" dimensionUniqueName="[Customer]" displayFolder="" count="0" unbalanced="0"/>
    <cacheHierarchy uniqueName="[Customer].[State]" caption="State" attribute="1" defaultMemberUniqueName="[Customer].[State].[All]" allUniqueName="[Customer].[State].[All]" dimensionUniqueName="[Customer]" displayFolder="" count="0" unbalanced="0"/>
    <cacheHierarchy uniqueName="[Customer].[Terms of payment]" caption="Terms of payment" attribute="1" defaultMemberUniqueName="[Customer].[Terms of payment].[All]" allUniqueName="[Customer].[Terms of payment].[All]" dimensionUniqueName="[Customer]" displayFolder="" count="0" unbalanced="0"/>
    <cacheHierarchy uniqueName="[Customer].[Warehouse]" caption="Warehouse" attribute="1" defaultMemberUniqueName="[Customer].[Warehouse].[All]" allUniqueName="[Customer].[Warehouse].[All]" dimensionUniqueName="[Customer]" displayFolder="" count="0" unbalanced="0"/>
    <cacheHierarchy uniqueName="[Customer].[ZIP postal code]" caption="ZIP postal code" attribute="1" defaultMemberUniqueName="[Customer].[ZIP postal code].[All]" allUniqueName="[Customer].[ZIP postal code].[All]" dimensionUniqueName="[Customer]" displayFolder="" count="0" unbalanced="0"/>
    <cacheHierarchy uniqueName="[Derived financial category hierarchy].[Derived financial category hierarchy]" caption="Derived financial category hierarchy" attribute="1" keyAttribute="1" defaultMemberUniqueName="[Derived financial category hierarchy].[Derived financial category hierarchy].[All]" allUniqueName="[Derived financial category hierarchy].[Derived financial category hierarchy].[All]" dimensionUniqueName="[Derived financial category hierarchy]" displayFolder="" count="0" unbalanced="0"/>
    <cacheHierarchy uniqueName="[Derived financial category hierarchy].[Derived financial category hierarchy name]" caption="Derived financial category hierarchy name" attribute="1" defaultMemberUniqueName="[Derived financial category hierarchy].[Derived financial category hierarchy name].[All]" allUniqueName="[Derived financial category hierarchy].[Derived financial category hierarchy name].[All]" dimensionUniqueName="[Derived financial category hierarchy]" displayFolder="" count="0" unbalanced="0"/>
    <cacheHierarchy uniqueName="[Derived financial category hierarchy].[Derived financial child category hierarchy]" caption="Derived financial child category hierarchy" attribute="1" defaultMemberUniqueName="[Derived financial category hierarchy].[Derived financial child category hierarchy].[All]" allUniqueName="[Derived financial category hierarchy].[Derived financial child category hierarchy].[All]" dimensionUniqueName="[Derived financial category hierarchy]" displayFolder="" count="0" unbalanced="0"/>
    <cacheHierarchy uniqueName="[Derived financial category hierarchy].[Derived financial parent category hierarchy]" caption="Derived financial parent category hierarchy" defaultMemberUniqueName="[Derived financial category hierarchy].[Derived financial parent category hierarchy].[All]" allUniqueName="[Derived financial category hierarchy].[Derived financial parent category hierarchy].[All]" dimensionUniqueName="[Derived financial category hierarchy]" displayFolder="" count="0" unbalanced="1"/>
    <cacheHierarchy uniqueName="[Derived financial category hierarchy].[IsNotApplicable]" caption="IsNotApplicable" attribute="1" defaultMemberUniqueName="[Derived financial category hierarchy].[IsNotApplicable].[All]" allUniqueName="[Derived financial category hierarchy].[IsNotApplicable].[All]" dimensionUniqueName="[Derived financial category hierarchy]" displayFolder="" count="0" unbalanced="0"/>
    <cacheHierarchy uniqueName="[Document date].[Date]" caption="Document date.Date" attribute="1" time="1" defaultMemberUniqueName="[Document date].[Date].[All]" allUniqueName="[Document date].[Date].[All]" dimensionUniqueName="[Document date]" displayFolder="" count="0" unbalanced="0"/>
    <cacheHierarchy uniqueName="[Document date].[Date Key]" caption="Document date.Date Key" attribute="1" time="1" keyAttribute="1" defaultMemberUniqueName="[Document date].[Date Key].[All]" allUniqueName="[Document date].[Date Key].[All]" dimensionUniqueName="[Document date]" displayFolder="" count="0" memberValueDatatype="20" unbalanced="0"/>
    <cacheHierarchy uniqueName="[Document date].[Day of Half Year]" caption="Document date.Day of Half Year" attribute="1" time="1" defaultMemberUniqueName="[Document date].[Day of Half Year].[All]" allUniqueName="[Document date].[Day of Half Year].[All]" dimensionUniqueName="[Document date]" displayFolder="" count="0" unbalanced="0"/>
    <cacheHierarchy uniqueName="[Document date].[Day of Month]" caption="Document date.Day of Month" attribute="1" time="1" defaultMemberUniqueName="[Document date].[Day of Month].[All]" allUniqueName="[Document date].[Day of Month].[All]" dimensionUniqueName="[Document date]" displayFolder="" count="0" unbalanced="0"/>
    <cacheHierarchy uniqueName="[Document date].[Day of Quarter]" caption="Document date.Day of Quarter" attribute="1" time="1" defaultMemberUniqueName="[Document date].[Day of Quarter].[All]" allUniqueName="[Document date].[Day of Quarter].[All]" dimensionUniqueName="[Document date]" displayFolder="" count="0" unbalanced="0"/>
    <cacheHierarchy uniqueName="[Document date].[Day of Ten Days]" caption="Document date.Day of Ten Days" attribute="1" time="1" defaultMemberUniqueName="[Document date].[Day of Ten Days].[All]" allUniqueName="[Document date].[Day of Ten Days].[All]" dimensionUniqueName="[Document date]" displayFolder="" count="0" unbalanced="0"/>
    <cacheHierarchy uniqueName="[Document date].[Day of Trimester]" caption="Document date.Day of Trimester" attribute="1" time="1" defaultMemberUniqueName="[Document date].[Day of Trimester].[All]" allUniqueName="[Document date].[Day of Trimester].[All]" dimensionUniqueName="[Document date]" displayFolder="" count="0" unbalanced="0"/>
    <cacheHierarchy uniqueName="[Document date].[Day of Week]" caption="Document date.Day of Week" attribute="1" time="1" defaultMemberUniqueName="[Document date].[Day of Week].[All]" allUniqueName="[Document date].[Day of Week].[All]" dimensionUniqueName="[Document date]" displayFolder="" count="0" unbalanced="0"/>
    <cacheHierarchy uniqueName="[Document date].[Day of Year]" caption="Document date.Day of Year" attribute="1" time="1" defaultMemberUniqueName="[Document date].[Day of Year].[All]" allUniqueName="[Document date].[Day of Year].[All]" dimensionUniqueName="[Document date]" displayFolder="" count="0" unbalanced="0"/>
    <cacheHierarchy uniqueName="[Document date].[Half Year]" caption="Document date.Half Year" attribute="1" time="1" defaultMemberUniqueName="[Document date].[Half Year].[All]" allUniqueName="[Document date].[Half Year].[All]" dimensionUniqueName="[Document date]" displayFolder="" count="0" unbalanced="0"/>
    <cacheHierarchy uniqueName="[Document date].[Half Year of Year]" caption="Document date.Half Year of Year" attribute="1" time="1" defaultMemberUniqueName="[Document date].[Half Year of Year].[All]" allUniqueName="[Document date].[Half Year of Year].[All]" dimensionUniqueName="[Document date]" displayFolder="" count="0" unbalanced="0"/>
    <cacheHierarchy uniqueName="[Document date].[Month]" caption="Document date.Month" attribute="1" time="1" defaultMemberUniqueName="[Document date].[Month].[All]" allUniqueName="[Document date].[Month].[All]" dimensionUniqueName="[Document date]" displayFolder="" count="0" unbalanced="0"/>
    <cacheHierarchy uniqueName="[Document date].[Month of Half Year]" caption="Document date.Month of Half Year" attribute="1" time="1" defaultMemberUniqueName="[Document date].[Month of Half Year].[All]" allUniqueName="[Document date].[Month of Half Year].[All]" dimensionUniqueName="[Document date]" displayFolder="" count="0" unbalanced="0"/>
    <cacheHierarchy uniqueName="[Document date].[Month of Quarter]" caption="Document date.Month of Quarter" attribute="1" time="1" defaultMemberUniqueName="[Document date].[Month of Quarter].[All]" allUniqueName="[Document date].[Month of Quarter].[All]" dimensionUniqueName="[Document date]" displayFolder="" count="0" unbalanced="0"/>
    <cacheHierarchy uniqueName="[Document date].[Month of Trimester]" caption="Document date.Month of Trimester" attribute="1" time="1" defaultMemberUniqueName="[Document date].[Month of Trimester].[All]" allUniqueName="[Document date].[Month of Trimester].[All]" dimensionUniqueName="[Document date]" displayFolder="" count="0" unbalanced="0"/>
    <cacheHierarchy uniqueName="[Document date].[Month of Year]" caption="Document date.Month of Year" attribute="1" time="1" defaultMemberUniqueName="[Document date].[Month of Year].[All]" allUniqueName="[Document date].[Month of Year].[All]" dimensionUniqueName="[Document date]" displayFolder="" count="0" unbalanced="0"/>
    <cacheHierarchy uniqueName="[Document date].[Quarter]" caption="Document date.Quarter" attribute="1" time="1" defaultMemberUniqueName="[Document date].[Quarter].[All]" allUniqueName="[Document date].[Quarter].[All]" dimensionUniqueName="[Document date]" displayFolder="" count="0" unbalanced="0"/>
    <cacheHierarchy uniqueName="[Document date].[Quarter of Half Year]" caption="Document date.Quarter of Half Year" attribute="1" time="1" defaultMemberUniqueName="[Document date].[Quarter of Half Year].[All]" allUniqueName="[Document date].[Quarter of Half Year].[All]" dimensionUniqueName="[Document date]" displayFolder="" count="0" unbalanced="0"/>
    <cacheHierarchy uniqueName="[Document date].[Quarter of Year]" caption="Document date.Quarter of Year" attribute="1" time="1" defaultMemberUniqueName="[Document date].[Quarter of Year].[All]" allUniqueName="[Document date].[Quarter of Year].[All]" dimensionUniqueName="[Document date]" displayFolder="" count="0" unbalanced="0"/>
    <cacheHierarchy uniqueName="[Document date].[Ten Days]" caption="Document date.Ten Days" attribute="1" time="1" defaultMemberUniqueName="[Document date].[Ten Days].[All]" allUniqueName="[Document date].[Ten Days].[All]" dimensionUniqueName="[Document date]" displayFolder="" count="0" unbalanced="0"/>
    <cacheHierarchy uniqueName="[Document date].[Ten Days of Half Year]" caption="Document date.Ten Days of Half Year" attribute="1" time="1" defaultMemberUniqueName="[Document date].[Ten Days of Half Year].[All]" allUniqueName="[Document date].[Ten Days of Half Year].[All]" dimensionUniqueName="[Document date]" displayFolder="" count="0" unbalanced="0"/>
    <cacheHierarchy uniqueName="[Document date].[Ten Days of Month]" caption="Document date.Ten Days of Month" attribute="1" time="1" defaultMemberUniqueName="[Document date].[Ten Days of Month].[All]" allUniqueName="[Document date].[Ten Days of Month].[All]" dimensionUniqueName="[Document date]" displayFolder="" count="0" unbalanced="0"/>
    <cacheHierarchy uniqueName="[Document date].[Ten Days of Quarter]" caption="Document date.Ten Days of Quarter" attribute="1" time="1" defaultMemberUniqueName="[Document date].[Ten Days of Quarter].[All]" allUniqueName="[Document date].[Ten Days of Quarter].[All]" dimensionUniqueName="[Document date]" displayFolder="" count="0" unbalanced="0"/>
    <cacheHierarchy uniqueName="[Document date].[Ten Days of Trimester]" caption="Document date.Ten Days of Trimester" attribute="1" time="1" defaultMemberUniqueName="[Document date].[Ten Days of Trimester].[All]" allUniqueName="[Document date].[Ten Days of Trimester].[All]" dimensionUniqueName="[Document date]" displayFolder="" count="0" unbalanced="0"/>
    <cacheHierarchy uniqueName="[Document date].[Ten Days of Year]" caption="Document date.Ten Days of Year" attribute="1" time="1" defaultMemberUniqueName="[Document date].[Ten Days of Year].[All]" allUniqueName="[Document date].[Ten Days of Year].[All]" dimensionUniqueName="[Document date]" displayFolder="" count="0" unbalanced="0"/>
    <cacheHierarchy uniqueName="[Document date].[Trimester]" caption="Document date.Trimester" attribute="1" time="1" defaultMemberUniqueName="[Document date].[Trimester].[All]" allUniqueName="[Document date].[Trimester].[All]" dimensionUniqueName="[Document date]" displayFolder="" count="0" unbalanced="0"/>
    <cacheHierarchy uniqueName="[Document date].[Trimester of Year]" caption="Document date.Trimester of Year" attribute="1" time="1" defaultMemberUniqueName="[Document date].[Trimester of Year].[All]" allUniqueName="[Document date].[Trimester of Year].[All]" dimensionUniqueName="[Document date]" displayFolder="" count="0" unbalanced="0"/>
    <cacheHierarchy uniqueName="[Document date].[Week]" caption="Document date.Week" attribute="1" time="1" defaultMemberUniqueName="[Document date].[Week].[All]" allUniqueName="[Document date].[Week].[All]" dimensionUniqueName="[Document date]" displayFolder="" count="0" unbalanced="0"/>
    <cacheHierarchy uniqueName="[Document date].[Week of Half Year]" caption="Document date.Week of Half Year" attribute="1" time="1" defaultMemberUniqueName="[Document date].[Week of Half Year].[All]" allUniqueName="[Document date].[Week of Half Year].[All]" dimensionUniqueName="[Document date]" displayFolder="" count="0" unbalanced="0"/>
    <cacheHierarchy uniqueName="[Document date].[Week of Month]" caption="Document date.Week of Month" attribute="1" time="1" defaultMemberUniqueName="[Document date].[Week of Month].[All]" allUniqueName="[Document date].[Week of Month].[All]" dimensionUniqueName="[Document date]" displayFolder="" count="0" unbalanced="0"/>
    <cacheHierarchy uniqueName="[Document date].[Week of Quarter]" caption="Document date.Week of Quarter" attribute="1" time="1" defaultMemberUniqueName="[Document date].[Week of Quarter].[All]" allUniqueName="[Document date].[Week of Quarter].[All]" dimensionUniqueName="[Document date]" displayFolder="" count="0" unbalanced="0"/>
    <cacheHierarchy uniqueName="[Document date].[Week of Trimester]" caption="Document date.Week of Trimester" attribute="1" time="1" defaultMemberUniqueName="[Document date].[Week of Trimester].[All]" allUniqueName="[Document date].[Week of Trimester].[All]" dimensionUniqueName="[Document date]" displayFolder="" count="0" unbalanced="0"/>
    <cacheHierarchy uniqueName="[Document date].[Week of Year]" caption="Document date.Week of Year" attribute="1" time="1" defaultMemberUniqueName="[Document date].[Week of Year].[All]" allUniqueName="[Document date].[Week of Year].[All]" dimensionUniqueName="[Document date]" displayFolder="" count="0" unbalanced="0"/>
    <cacheHierarchy uniqueName="[Document date].[Year]" caption="Document date.Year" attribute="1" time="1" defaultMemberUniqueName="[Document date].[Year].[All]" allUniqueName="[Document date].[Year].[All]" dimensionUniqueName="[Document date]" displayFolder="" count="0" unbalanced="0"/>
    <cacheHierarchy uniqueName="[Document date].[Year - Half Year - Quarter - Month - Ten Days - Date]" caption="Document date.Year - Half Year - Quarter - Month - Ten Days - Date" time="1" defaultMemberUniqueName="[Document date].[Year - Half Year - Quarter - Month - Ten Days - Date].[All]" allUniqueName="[Document date].[Year - Half Year - Quarter - Month - Ten Days - Date].[All]" dimensionUniqueName="[Document date]" displayFolder="" count="0" unbalanced="0"/>
    <cacheHierarchy uniqueName="[Document date].[Year - Month - Date]" caption="Document date.Year - Month - Date" time="1" defaultMemberUniqueName="[Document date].[Year - Month - Date].[All]" allUniqueName="[Document date].[Year - Month - Date].[All]" dimensionUniqueName="[Document date]" displayFolder="" count="0" unbalanced="0"/>
    <cacheHierarchy uniqueName="[Document date].[Year - Quarter - Month - Date]" caption="Document date.Year - Quarter - Month - Date" time="1" defaultMemberUniqueName="[Document date].[Year - Quarter - Month - Date].[All]" allUniqueName="[Document date].[Year - Quarter - Month - Date].[All]" dimensionUniqueName="[Document date]" displayFolder="" count="0" unbalanced="0"/>
    <cacheHierarchy uniqueName="[Document date].[Year - Quarter - Month - Week - Date]" caption="Document date.Year - Quarter - Month - Week - Date" time="1" defaultMemberUniqueName="[Document date].[Year - Quarter - Month - Week - Date].[All]" allUniqueName="[Document date].[Year - Quarter - Month - Week - Date].[All]" dimensionUniqueName="[Document date]" displayFolder="" count="0" unbalanced="0"/>
    <cacheHierarchy uniqueName="[Document date].[Year - Trimester - Month - Ten Days - Date]" caption="Document date.Year - Trimester - Month - Ten Days - Date" time="1" defaultMemberUniqueName="[Document date].[Year - Trimester - Month - Ten Days - Date].[All]" allUniqueName="[Document date].[Year - Trimester - Month - Ten Days - Date].[All]" dimensionUniqueName="[Document date]" displayFolder="" count="0" unbalanced="0"/>
    <cacheHierarchy uniqueName="[Document date].[Year - Week - Date]" caption="Document date.Year - Week - Date" time="1" defaultMemberUniqueName="[Document date].[Year - Week - Date].[All]" allUniqueName="[Document date].[Year - Week - Date].[All]" dimensionUniqueName="[Document date]" displayFolder="" count="0" unbalanced="0"/>
    <cacheHierarchy uniqueName="[Document date - fiscal calendar].[Company accounts ID]" caption="Document date - fiscal calendar.Company accounts ID" attribute="1" time="1" defaultMemberUniqueName="[Document date - fiscal calendar].[Company accounts ID].[All]" allUniqueName="[Document date - fiscal calendar].[Company accounts ID].[All]" dimensionUniqueName="[Document date - fiscal calendar]" displayFolder="" count="0" unbalanced="0"/>
    <cacheHierarchy uniqueName="[Document date - fiscal calendar].[Date]" caption="Document date - fiscal calendar.Date" attribute="1" time="1" keyAttribute="1" defaultMemberUniqueName="[Document date - fiscal calendar].[Date].[All]" allUniqueName="[Document date - fiscal calendar].[Date].[All]" dimensionUniqueName="[Document date - fiscal calendar]" displayFolder="" count="0" memberValueDatatype="130" unbalanced="0"/>
    <cacheHierarchy uniqueName="[Document date - fiscal calendar].[IsNotApplicable]" caption="Document date - fiscal calendar.IsNotApplicable" attribute="1" time="1" defaultMemberUniqueName="[Document date - fiscal calendar].[IsNotApplicable].[All]" allUniqueName="[Document date - fiscal calendar].[IsNotApplicable].[All]" dimensionUniqueName="[Document date - fiscal calendar]" displayFolder="" count="0" unbalanced="0"/>
    <cacheHierarchy uniqueName="[Document date - fiscal calendar].[Month]" caption="Document date - fiscal calendar.Month" attribute="1" time="1" defaultMemberUniqueName="[Document date - fiscal calendar].[Month].[All]" allUniqueName="[Document date - fiscal calendar].[Month].[All]" dimensionUniqueName="[Document date - fiscal calendar]" displayFolder="" count="0" unbalanced="0"/>
    <cacheHierarchy uniqueName="[Document date - fiscal calendar].[Period]" caption="Document date - fiscal calendar.Period" attribute="1" time="1" defaultMemberUniqueName="[Document date - fiscal calendar].[Period].[All]" allUniqueName="[Document date - fiscal calendar].[Period].[All]" dimensionUniqueName="[Document date - fiscal calendar]" displayFolder="" count="0" unbalanced="0"/>
    <cacheHierarchy uniqueName="[Document date - fiscal calendar].[Quarter]" caption="Document date - fiscal calendar.Quarter" attribute="1" time="1" defaultMemberUniqueName="[Document date - fiscal calendar].[Quarter].[All]" allUniqueName="[Document date - fiscal calendar].[Quarter].[All]" dimensionUniqueName="[Document date - fiscal calendar]" displayFolder="" count="0" unbalanced="0"/>
    <cacheHierarchy uniqueName="[Document date - fiscal calendar].[Year]" caption="Document date - fiscal calendar.Year" attribute="1" time="1" defaultMemberUniqueName="[Document date - fiscal calendar].[Year].[All]" allUniqueName="[Document date - fiscal calendar].[Year].[All]" dimensionUniqueName="[Document date - fiscal calendar]" displayFolder="" count="0" unbalanced="0"/>
    <cacheHierarchy uniqueName="[Document date - fiscal calendar].[Year quarter period month date]" caption="Document date - fiscal calendar.Year quarter period month date" time="1" defaultMemberUniqueName="[Document date - fiscal calendar].[Year quarter period month date].[All]" allUniqueName="[Document date - fiscal calendar].[Year quarter period month date].[All]" dimensionUniqueName="[Document date - fiscal calendar]" displayFolder="" count="0" unbalanced="0"/>
    <cacheHierarchy uniqueName="[Due date].[Date]" caption="Due date.Date" attribute="1" time="1" defaultMemberUniqueName="[Due date].[Date].[All]" allUniqueName="[Due date].[Date].[All]" dimensionUniqueName="[Due date]" displayFolder="" count="0" unbalanced="0"/>
    <cacheHierarchy uniqueName="[Due date].[Date Key]" caption="Due date.Date Key" attribute="1" time="1" keyAttribute="1" defaultMemberUniqueName="[Due date].[Date Key].[All]" allUniqueName="[Due date].[Date Key].[All]" dimensionUniqueName="[Due date]" displayFolder="" count="0" memberValueDatatype="20" unbalanced="0"/>
    <cacheHierarchy uniqueName="[Due date].[Day of Half Year]" caption="Due date.Day of Half Year" attribute="1" time="1" defaultMemberUniqueName="[Due date].[Day of Half Year].[All]" allUniqueName="[Due date].[Day of Half Year].[All]" dimensionUniqueName="[Due date]" displayFolder="" count="0" unbalanced="0"/>
    <cacheHierarchy uniqueName="[Due date].[Day of Month]" caption="Due date.Day of Month" attribute="1" time="1" defaultMemberUniqueName="[Due date].[Day of Month].[All]" allUniqueName="[Due date].[Day of Month].[All]" dimensionUniqueName="[Due date]" displayFolder="" count="0" unbalanced="0"/>
    <cacheHierarchy uniqueName="[Due date].[Day of Quarter]" caption="Due date.Day of Quarter" attribute="1" time="1" defaultMemberUniqueName="[Due date].[Day of Quarter].[All]" allUniqueName="[Due date].[Day of Quarter].[All]" dimensionUniqueName="[Due date]" displayFolder="" count="0" unbalanced="0"/>
    <cacheHierarchy uniqueName="[Due date].[Day of Ten Days]" caption="Due date.Day of Ten Days" attribute="1" time="1" defaultMemberUniqueName="[Due date].[Day of Ten Days].[All]" allUniqueName="[Due date].[Day of Ten Days].[All]" dimensionUniqueName="[Due date]" displayFolder="" count="0" unbalanced="0"/>
    <cacheHierarchy uniqueName="[Due date].[Day of Trimester]" caption="Due date.Day of Trimester" attribute="1" time="1" defaultMemberUniqueName="[Due date].[Day of Trimester].[All]" allUniqueName="[Due date].[Day of Trimester].[All]" dimensionUniqueName="[Due date]" displayFolder="" count="0" unbalanced="0"/>
    <cacheHierarchy uniqueName="[Due date].[Day of Week]" caption="Due date.Day of Week" attribute="1" time="1" defaultMemberUniqueName="[Due date].[Day of Week].[All]" allUniqueName="[Due date].[Day of Week].[All]" dimensionUniqueName="[Due date]" displayFolder="" count="0" unbalanced="0"/>
    <cacheHierarchy uniqueName="[Due date].[Day of Year]" caption="Due date.Day of Year" attribute="1" time="1" defaultMemberUniqueName="[Due date].[Day of Year].[All]" allUniqueName="[Due date].[Day of Year].[All]" dimensionUniqueName="[Due date]" displayFolder="" count="0" unbalanced="0"/>
    <cacheHierarchy uniqueName="[Due date].[Half Year]" caption="Due date.Half Year" attribute="1" time="1" defaultMemberUniqueName="[Due date].[Half Year].[All]" allUniqueName="[Due date].[Half Year].[All]" dimensionUniqueName="[Due date]" displayFolder="" count="0" unbalanced="0"/>
    <cacheHierarchy uniqueName="[Due date].[Half Year of Year]" caption="Due date.Half Year of Year" attribute="1" time="1" defaultMemberUniqueName="[Due date].[Half Year of Year].[All]" allUniqueName="[Due date].[Half Year of Year].[All]" dimensionUniqueName="[Due date]" displayFolder="" count="0" unbalanced="0"/>
    <cacheHierarchy uniqueName="[Due date].[Month]" caption="Due date.Month" attribute="1" time="1" defaultMemberUniqueName="[Due date].[Month].[All]" allUniqueName="[Due date].[Month].[All]" dimensionUniqueName="[Due date]" displayFolder="" count="0" unbalanced="0"/>
    <cacheHierarchy uniqueName="[Due date].[Month of Half Year]" caption="Due date.Month of Half Year" attribute="1" time="1" defaultMemberUniqueName="[Due date].[Month of Half Year].[All]" allUniqueName="[Due date].[Month of Half Year].[All]" dimensionUniqueName="[Due date]" displayFolder="" count="0" unbalanced="0"/>
    <cacheHierarchy uniqueName="[Due date].[Month of Quarter]" caption="Due date.Month of Quarter" attribute="1" time="1" defaultMemberUniqueName="[Due date].[Month of Quarter].[All]" allUniqueName="[Due date].[Month of Quarter].[All]" dimensionUniqueName="[Due date]" displayFolder="" count="0" unbalanced="0"/>
    <cacheHierarchy uniqueName="[Due date].[Month of Trimester]" caption="Due date.Month of Trimester" attribute="1" time="1" defaultMemberUniqueName="[Due date].[Month of Trimester].[All]" allUniqueName="[Due date].[Month of Trimester].[All]" dimensionUniqueName="[Due date]" displayFolder="" count="0" unbalanced="0"/>
    <cacheHierarchy uniqueName="[Due date].[Month of Year]" caption="Due date.Month of Year" attribute="1" time="1" defaultMemberUniqueName="[Due date].[Month of Year].[All]" allUniqueName="[Due date].[Month of Year].[All]" dimensionUniqueName="[Due date]" displayFolder="" count="0" unbalanced="0"/>
    <cacheHierarchy uniqueName="[Due date].[Quarter]" caption="Due date.Quarter" attribute="1" time="1" defaultMemberUniqueName="[Due date].[Quarter].[All]" allUniqueName="[Due date].[Quarter].[All]" dimensionUniqueName="[Due date]" displayFolder="" count="0" unbalanced="0"/>
    <cacheHierarchy uniqueName="[Due date].[Quarter of Half Year]" caption="Due date.Quarter of Half Year" attribute="1" time="1" defaultMemberUniqueName="[Due date].[Quarter of Half Year].[All]" allUniqueName="[Due date].[Quarter of Half Year].[All]" dimensionUniqueName="[Due date]" displayFolder="" count="0" unbalanced="0"/>
    <cacheHierarchy uniqueName="[Due date].[Quarter of Year]" caption="Due date.Quarter of Year" attribute="1" time="1" defaultMemberUniqueName="[Due date].[Quarter of Year].[All]" allUniqueName="[Due date].[Quarter of Year].[All]" dimensionUniqueName="[Due date]" displayFolder="" count="0" unbalanced="0"/>
    <cacheHierarchy uniqueName="[Due date].[Ten Days]" caption="Due date.Ten Days" attribute="1" time="1" defaultMemberUniqueName="[Due date].[Ten Days].[All]" allUniqueName="[Due date].[Ten Days].[All]" dimensionUniqueName="[Due date]" displayFolder="" count="0" unbalanced="0"/>
    <cacheHierarchy uniqueName="[Due date].[Ten Days of Half Year]" caption="Due date.Ten Days of Half Year" attribute="1" time="1" defaultMemberUniqueName="[Due date].[Ten Days of Half Year].[All]" allUniqueName="[Due date].[Ten Days of Half Year].[All]" dimensionUniqueName="[Due date]" displayFolder="" count="0" unbalanced="0"/>
    <cacheHierarchy uniqueName="[Due date].[Ten Days of Month]" caption="Due date.Ten Days of Month" attribute="1" time="1" defaultMemberUniqueName="[Due date].[Ten Days of Month].[All]" allUniqueName="[Due date].[Ten Days of Month].[All]" dimensionUniqueName="[Due date]" displayFolder="" count="0" unbalanced="0"/>
    <cacheHierarchy uniqueName="[Due date].[Ten Days of Quarter]" caption="Due date.Ten Days of Quarter" attribute="1" time="1" defaultMemberUniqueName="[Due date].[Ten Days of Quarter].[All]" allUniqueName="[Due date].[Ten Days of Quarter].[All]" dimensionUniqueName="[Due date]" displayFolder="" count="0" unbalanced="0"/>
    <cacheHierarchy uniqueName="[Due date].[Ten Days of Trimester]" caption="Due date.Ten Days of Trimester" attribute="1" time="1" defaultMemberUniqueName="[Due date].[Ten Days of Trimester].[All]" allUniqueName="[Due date].[Ten Days of Trimester].[All]" dimensionUniqueName="[Due date]" displayFolder="" count="0" unbalanced="0"/>
    <cacheHierarchy uniqueName="[Due date].[Ten Days of Year]" caption="Due date.Ten Days of Year" attribute="1" time="1" defaultMemberUniqueName="[Due date].[Ten Days of Year].[All]" allUniqueName="[Due date].[Ten Days of Year].[All]" dimensionUniqueName="[Due date]" displayFolder="" count="0" unbalanced="0"/>
    <cacheHierarchy uniqueName="[Due date].[Trimester]" caption="Due date.Trimester" attribute="1" time="1" defaultMemberUniqueName="[Due date].[Trimester].[All]" allUniqueName="[Due date].[Trimester].[All]" dimensionUniqueName="[Due date]" displayFolder="" count="0" unbalanced="0"/>
    <cacheHierarchy uniqueName="[Due date].[Trimester of Year]" caption="Due date.Trimester of Year" attribute="1" time="1" defaultMemberUniqueName="[Due date].[Trimester of Year].[All]" allUniqueName="[Due date].[Trimester of Year].[All]" dimensionUniqueName="[Due date]" displayFolder="" count="0" unbalanced="0"/>
    <cacheHierarchy uniqueName="[Due date].[Week]" caption="Due date.Week" attribute="1" time="1" defaultMemberUniqueName="[Due date].[Week].[All]" allUniqueName="[Due date].[Week].[All]" dimensionUniqueName="[Due date]" displayFolder="" count="0" unbalanced="0"/>
    <cacheHierarchy uniqueName="[Due date].[Week of Half Year]" caption="Due date.Week of Half Year" attribute="1" time="1" defaultMemberUniqueName="[Due date].[Week of Half Year].[All]" allUniqueName="[Due date].[Week of Half Year].[All]" dimensionUniqueName="[Due date]" displayFolder="" count="0" unbalanced="0"/>
    <cacheHierarchy uniqueName="[Due date].[Week of Month]" caption="Due date.Week of Month" attribute="1" time="1" defaultMemberUniqueName="[Due date].[Week of Month].[All]" allUniqueName="[Due date].[Week of Month].[All]" dimensionUniqueName="[Due date]" displayFolder="" count="0" unbalanced="0"/>
    <cacheHierarchy uniqueName="[Due date].[Week of Quarter]" caption="Due date.Week of Quarter" attribute="1" time="1" defaultMemberUniqueName="[Due date].[Week of Quarter].[All]" allUniqueName="[Due date].[Week of Quarter].[All]" dimensionUniqueName="[Due date]" displayFolder="" count="0" unbalanced="0"/>
    <cacheHierarchy uniqueName="[Due date].[Week of Trimester]" caption="Due date.Week of Trimester" attribute="1" time="1" defaultMemberUniqueName="[Due date].[Week of Trimester].[All]" allUniqueName="[Due date].[Week of Trimester].[All]" dimensionUniqueName="[Due date]" displayFolder="" count="0" unbalanced="0"/>
    <cacheHierarchy uniqueName="[Due date].[Week of Year]" caption="Due date.Week of Year" attribute="1" time="1" defaultMemberUniqueName="[Due date].[Week of Year].[All]" allUniqueName="[Due date].[Week of Year].[All]" dimensionUniqueName="[Due date]" displayFolder="" count="0" unbalanced="0"/>
    <cacheHierarchy uniqueName="[Due date].[Year]" caption="Due date.Year" attribute="1" time="1" defaultMemberUniqueName="[Due date].[Year].[All]" allUniqueName="[Due date].[Year].[All]" dimensionUniqueName="[Due date]" displayFolder="" count="0" unbalanced="0"/>
    <cacheHierarchy uniqueName="[Due date].[Year - Half Year - Quarter - Month - Ten Days - Date]" caption="Due date.Year - Half Year - Quarter - Month - Ten Days - Date" time="1" defaultMemberUniqueName="[Due date].[Year - Half Year - Quarter - Month - Ten Days - Date].[All]" allUniqueName="[Due date].[Year - Half Year - Quarter - Month - Ten Days - Date].[All]" dimensionUniqueName="[Due date]" displayFolder="" count="0" unbalanced="0"/>
    <cacheHierarchy uniqueName="[Due date].[Year - Month - Date]" caption="Due date.Year - Month - Date" time="1" defaultMemberUniqueName="[Due date].[Year - Month - Date].[All]" allUniqueName="[Due date].[Year - Month - Date].[All]" dimensionUniqueName="[Due date]" displayFolder="" count="0" unbalanced="0"/>
    <cacheHierarchy uniqueName="[Due date].[Year - Quarter - Month - Date]" caption="Due date.Year - Quarter - Month - Date" time="1" defaultMemberUniqueName="[Due date].[Year - Quarter - Month - Date].[All]" allUniqueName="[Due date].[Year - Quarter - Month - Date].[All]" dimensionUniqueName="[Due date]" displayFolder="" count="0" unbalanced="0"/>
    <cacheHierarchy uniqueName="[Due date].[Year - Quarter - Month - Week - Date]" caption="Due date.Year - Quarter - Month - Week - Date" time="1" defaultMemberUniqueName="[Due date].[Year - Quarter - Month - Week - Date].[All]" allUniqueName="[Due date].[Year - Quarter - Month - Week - Date].[All]" dimensionUniqueName="[Due date]" displayFolder="" count="0" unbalanced="0"/>
    <cacheHierarchy uniqueName="[Due date].[Year - Trimester - Month - Ten Days - Date]" caption="Due date.Year - Trimester - Month - Ten Days - Date" time="1" defaultMemberUniqueName="[Due date].[Year - Trimester - Month - Ten Days - Date].[All]" allUniqueName="[Due date].[Year - Trimester - Month - Ten Days - Date].[All]" dimensionUniqueName="[Due date]" displayFolder="" count="0" unbalanced="0"/>
    <cacheHierarchy uniqueName="[Due date].[Year - Week - Date]" caption="Due date.Year - Week - Date" time="1" defaultMemberUniqueName="[Due date].[Year - Week - Date].[All]" allUniqueName="[Due date].[Year - Week - Date].[All]" dimensionUniqueName="[Due date]" displayFolder="" count="0" unbalanced="0"/>
    <cacheHierarchy uniqueName="[Due date - fiscal calendar].[Company accounts ID]" caption="Due date - fiscal calendar.Company accounts ID" attribute="1" time="1" defaultMemberUniqueName="[Due date - fiscal calendar].[Company accounts ID].[All]" allUniqueName="[Due date - fiscal calendar].[Company accounts ID].[All]" dimensionUniqueName="[Due date - fiscal calendar]" displayFolder="" count="0" unbalanced="0"/>
    <cacheHierarchy uniqueName="[Due date - fiscal calendar].[Date]" caption="Due date - fiscal calendar.Date" attribute="1" time="1" keyAttribute="1" defaultMemberUniqueName="[Due date - fiscal calendar].[Date].[All]" allUniqueName="[Due date - fiscal calendar].[Date].[All]" dimensionUniqueName="[Due date - fiscal calendar]" displayFolder="" count="0" memberValueDatatype="130" unbalanced="0"/>
    <cacheHierarchy uniqueName="[Due date - fiscal calendar].[IsNotApplicable]" caption="Due date - fiscal calendar.IsNotApplicable" attribute="1" time="1" defaultMemberUniqueName="[Due date - fiscal calendar].[IsNotApplicable].[All]" allUniqueName="[Due date - fiscal calendar].[IsNotApplicable].[All]" dimensionUniqueName="[Due date - fiscal calendar]" displayFolder="" count="0" unbalanced="0"/>
    <cacheHierarchy uniqueName="[Due date - fiscal calendar].[Month]" caption="Due date - fiscal calendar.Month" attribute="1" time="1" defaultMemberUniqueName="[Due date - fiscal calendar].[Month].[All]" allUniqueName="[Due date - fiscal calendar].[Month].[All]" dimensionUniqueName="[Due date - fiscal calendar]" displayFolder="" count="0" unbalanced="0"/>
    <cacheHierarchy uniqueName="[Due date - fiscal calendar].[Period]" caption="Due date - fiscal calendar.Period" attribute="1" time="1" defaultMemberUniqueName="[Due date - fiscal calendar].[Period].[All]" allUniqueName="[Due date - fiscal calendar].[Period].[All]" dimensionUniqueName="[Due date - fiscal calendar]" displayFolder="" count="0" unbalanced="0"/>
    <cacheHierarchy uniqueName="[Due date - fiscal calendar].[Quarter]" caption="Due date - fiscal calendar.Quarter" attribute="1" time="1" defaultMemberUniqueName="[Due date - fiscal calendar].[Quarter].[All]" allUniqueName="[Due date - fiscal calendar].[Quarter].[All]" dimensionUniqueName="[Due date - fiscal calendar]" displayFolder="" count="0" unbalanced="0"/>
    <cacheHierarchy uniqueName="[Due date - fiscal calendar].[Year]" caption="Due date - fiscal calendar.Year" attribute="1" time="1" defaultMemberUniqueName="[Due date - fiscal calendar].[Year].[All]" allUniqueName="[Due date - fiscal calendar].[Year].[All]" dimensionUniqueName="[Due date - fiscal calendar]" displayFolder="" count="0" unbalanced="0"/>
    <cacheHierarchy uniqueName="[Due date - fiscal calendar].[Year quarter period month date]" caption="Due date - fiscal calendar.Year quarter period month date" time="1" defaultMemberUniqueName="[Due date - fiscal calendar].[Year quarter period month date].[All]" allUniqueName="[Due date - fiscal calendar].[Year quarter period month date].[All]" dimensionUniqueName="[Due date - fiscal calendar]" displayFolder="" count="0" unbalanced="0"/>
    <cacheHierarchy uniqueName="[Exchange rate date].[Date]" caption="Exchange rate date.Date" attribute="1" time="1" defaultMemberUniqueName="[Exchange rate date].[Date].[All]" allUniqueName="[Exchange rate date].[Date].[All]" dimensionUniqueName="[Exchange rate date]" displayFolder="" count="0" unbalanced="0"/>
    <cacheHierarchy uniqueName="[Exchange rate date].[Date Key]" caption="Exchange rate date.Date Key" attribute="1" time="1" keyAttribute="1" defaultMemberUniqueName="[Exchange rate date].[Date Key].[All]" allUniqueName="[Exchange rate date].[Date Key].[All]" dimensionUniqueName="[Exchange rate date]" displayFolder="" count="0" memberValueDatatype="20" unbalanced="0"/>
    <cacheHierarchy uniqueName="[Exchange rate date].[Day of Half Year]" caption="Exchange rate date.Day of Half Year" attribute="1" time="1" defaultMemberUniqueName="[Exchange rate date].[Day of Half Year].[All]" allUniqueName="[Exchange rate date].[Day of Half Year].[All]" dimensionUniqueName="[Exchange rate date]" displayFolder="" count="0" unbalanced="0"/>
    <cacheHierarchy uniqueName="[Exchange rate date].[Day of Month]" caption="Exchange rate date.Day of Month" attribute="1" time="1" defaultMemberUniqueName="[Exchange rate date].[Day of Month].[All]" allUniqueName="[Exchange rate date].[Day of Month].[All]" dimensionUniqueName="[Exchange rate date]" displayFolder="" count="0" unbalanced="0"/>
    <cacheHierarchy uniqueName="[Exchange rate date].[Day of Quarter]" caption="Exchange rate date.Day of Quarter" attribute="1" time="1" defaultMemberUniqueName="[Exchange rate date].[Day of Quarter].[All]" allUniqueName="[Exchange rate date].[Day of Quarter].[All]" dimensionUniqueName="[Exchange rate date]" displayFolder="" count="0" unbalanced="0"/>
    <cacheHierarchy uniqueName="[Exchange rate date].[Day of Ten Days]" caption="Exchange rate date.Day of Ten Days" attribute="1" time="1" defaultMemberUniqueName="[Exchange rate date].[Day of Ten Days].[All]" allUniqueName="[Exchange rate date].[Day of Ten Days].[All]" dimensionUniqueName="[Exchange rate date]" displayFolder="" count="0" unbalanced="0"/>
    <cacheHierarchy uniqueName="[Exchange rate date].[Day of Trimester]" caption="Exchange rate date.Day of Trimester" attribute="1" time="1" defaultMemberUniqueName="[Exchange rate date].[Day of Trimester].[All]" allUniqueName="[Exchange rate date].[Day of Trimester].[All]" dimensionUniqueName="[Exchange rate date]" displayFolder="" count="0" unbalanced="0"/>
    <cacheHierarchy uniqueName="[Exchange rate date].[Day of Week]" caption="Exchange rate date.Day of Week" attribute="1" time="1" defaultMemberUniqueName="[Exchange rate date].[Day of Week].[All]" allUniqueName="[Exchange rate date].[Day of Week].[All]" dimensionUniqueName="[Exchange rate date]" displayFolder="" count="0" unbalanced="0"/>
    <cacheHierarchy uniqueName="[Exchange rate date].[Day of Year]" caption="Exchange rate date.Day of Year" attribute="1" time="1" defaultMemberUniqueName="[Exchange rate date].[Day of Year].[All]" allUniqueName="[Exchange rate date].[Day of Year].[All]" dimensionUniqueName="[Exchange rate date]" displayFolder="" count="0" unbalanced="0"/>
    <cacheHierarchy uniqueName="[Exchange rate date].[Half Year]" caption="Exchange rate date.Half Year" attribute="1" time="1" defaultMemberUniqueName="[Exchange rate date].[Half Year].[All]" allUniqueName="[Exchange rate date].[Half Year].[All]" dimensionUniqueName="[Exchange rate date]" displayFolder="" count="0" unbalanced="0"/>
    <cacheHierarchy uniqueName="[Exchange rate date].[Half Year of Year]" caption="Exchange rate date.Half Year of Year" attribute="1" time="1" defaultMemberUniqueName="[Exchange rate date].[Half Year of Year].[All]" allUniqueName="[Exchange rate date].[Half Year of Year].[All]" dimensionUniqueName="[Exchange rate date]" displayFolder="" count="0" unbalanced="0"/>
    <cacheHierarchy uniqueName="[Exchange rate date].[Month]" caption="Exchange rate date.Month" attribute="1" time="1" defaultMemberUniqueName="[Exchange rate date].[Month].[All]" allUniqueName="[Exchange rate date].[Month].[All]" dimensionUniqueName="[Exchange rate date]" displayFolder="" count="0" unbalanced="0"/>
    <cacheHierarchy uniqueName="[Exchange rate date].[Month of Half Year]" caption="Exchange rate date.Month of Half Year" attribute="1" time="1" defaultMemberUniqueName="[Exchange rate date].[Month of Half Year].[All]" allUniqueName="[Exchange rate date].[Month of Half Year].[All]" dimensionUniqueName="[Exchange rate date]" displayFolder="" count="0" unbalanced="0"/>
    <cacheHierarchy uniqueName="[Exchange rate date].[Month of Quarter]" caption="Exchange rate date.Month of Quarter" attribute="1" time="1" defaultMemberUniqueName="[Exchange rate date].[Month of Quarter].[All]" allUniqueName="[Exchange rate date].[Month of Quarter].[All]" dimensionUniqueName="[Exchange rate date]" displayFolder="" count="0" unbalanced="0"/>
    <cacheHierarchy uniqueName="[Exchange rate date].[Month of Trimester]" caption="Exchange rate date.Month of Trimester" attribute="1" time="1" defaultMemberUniqueName="[Exchange rate date].[Month of Trimester].[All]" allUniqueName="[Exchange rate date].[Month of Trimester].[All]" dimensionUniqueName="[Exchange rate date]" displayFolder="" count="0" unbalanced="0"/>
    <cacheHierarchy uniqueName="[Exchange rate date].[Month of Year]" caption="Exchange rate date.Month of Year" attribute="1" time="1" defaultMemberUniqueName="[Exchange rate date].[Month of Year].[All]" allUniqueName="[Exchange rate date].[Month of Year].[All]" dimensionUniqueName="[Exchange rate date]" displayFolder="" count="0" unbalanced="0"/>
    <cacheHierarchy uniqueName="[Exchange rate date].[Quarter]" caption="Exchange rate date.Quarter" attribute="1" time="1" defaultMemberUniqueName="[Exchange rate date].[Quarter].[All]" allUniqueName="[Exchange rate date].[Quarter].[All]" dimensionUniqueName="[Exchange rate date]" displayFolder="" count="0" unbalanced="0"/>
    <cacheHierarchy uniqueName="[Exchange rate date].[Quarter of Half Year]" caption="Exchange rate date.Quarter of Half Year" attribute="1" time="1" defaultMemberUniqueName="[Exchange rate date].[Quarter of Half Year].[All]" allUniqueName="[Exchange rate date].[Quarter of Half Year].[All]" dimensionUniqueName="[Exchange rate date]" displayFolder="" count="0" unbalanced="0"/>
    <cacheHierarchy uniqueName="[Exchange rate date].[Quarter of Year]" caption="Exchange rate date.Quarter of Year" attribute="1" time="1" defaultMemberUniqueName="[Exchange rate date].[Quarter of Year].[All]" allUniqueName="[Exchange rate date].[Quarter of Year].[All]" dimensionUniqueName="[Exchange rate date]" displayFolder="" count="0" unbalanced="0"/>
    <cacheHierarchy uniqueName="[Exchange rate date].[Ten Days]" caption="Exchange rate date.Ten Days" attribute="1" time="1" defaultMemberUniqueName="[Exchange rate date].[Ten Days].[All]" allUniqueName="[Exchange rate date].[Ten Days].[All]" dimensionUniqueName="[Exchange rate date]" displayFolder="" count="0" unbalanced="0"/>
    <cacheHierarchy uniqueName="[Exchange rate date].[Ten Days of Half Year]" caption="Exchange rate date.Ten Days of Half Year" attribute="1" time="1" defaultMemberUniqueName="[Exchange rate date].[Ten Days of Half Year].[All]" allUniqueName="[Exchange rate date].[Ten Days of Half Year].[All]" dimensionUniqueName="[Exchange rate date]" displayFolder="" count="0" unbalanced="0"/>
    <cacheHierarchy uniqueName="[Exchange rate date].[Ten Days of Month]" caption="Exchange rate date.Ten Days of Month" attribute="1" time="1" defaultMemberUniqueName="[Exchange rate date].[Ten Days of Month].[All]" allUniqueName="[Exchange rate date].[Ten Days of Month].[All]" dimensionUniqueName="[Exchange rate date]" displayFolder="" count="0" unbalanced="0"/>
    <cacheHierarchy uniqueName="[Exchange rate date].[Ten Days of Quarter]" caption="Exchange rate date.Ten Days of Quarter" attribute="1" time="1" defaultMemberUniqueName="[Exchange rate date].[Ten Days of Quarter].[All]" allUniqueName="[Exchange rate date].[Ten Days of Quarter].[All]" dimensionUniqueName="[Exchange rate date]" displayFolder="" count="0" unbalanced="0"/>
    <cacheHierarchy uniqueName="[Exchange rate date].[Ten Days of Trimester]" caption="Exchange rate date.Ten Days of Trimester" attribute="1" time="1" defaultMemberUniqueName="[Exchange rate date].[Ten Days of Trimester].[All]" allUniqueName="[Exchange rate date].[Ten Days of Trimester].[All]" dimensionUniqueName="[Exchange rate date]" displayFolder="" count="0" unbalanced="0"/>
    <cacheHierarchy uniqueName="[Exchange rate date].[Ten Days of Year]" caption="Exchange rate date.Ten Days of Year" attribute="1" time="1" defaultMemberUniqueName="[Exchange rate date].[Ten Days of Year].[All]" allUniqueName="[Exchange rate date].[Ten Days of Year].[All]" dimensionUniqueName="[Exchange rate date]" displayFolder="" count="0" unbalanced="0"/>
    <cacheHierarchy uniqueName="[Exchange rate date].[Trimester]" caption="Exchange rate date.Trimester" attribute="1" time="1" defaultMemberUniqueName="[Exchange rate date].[Trimester].[All]" allUniqueName="[Exchange rate date].[Trimester].[All]" dimensionUniqueName="[Exchange rate date]" displayFolder="" count="0" unbalanced="0"/>
    <cacheHierarchy uniqueName="[Exchange rate date].[Trimester of Year]" caption="Exchange rate date.Trimester of Year" attribute="1" time="1" defaultMemberUniqueName="[Exchange rate date].[Trimester of Year].[All]" allUniqueName="[Exchange rate date].[Trimester of Year].[All]" dimensionUniqueName="[Exchange rate date]" displayFolder="" count="0" unbalanced="0"/>
    <cacheHierarchy uniqueName="[Exchange rate date].[Week]" caption="Exchange rate date.Week" attribute="1" time="1" defaultMemberUniqueName="[Exchange rate date].[Week].[All]" allUniqueName="[Exchange rate date].[Week].[All]" dimensionUniqueName="[Exchange rate date]" displayFolder="" count="0" unbalanced="0"/>
    <cacheHierarchy uniqueName="[Exchange rate date].[Week of Half Year]" caption="Exchange rate date.Week of Half Year" attribute="1" time="1" defaultMemberUniqueName="[Exchange rate date].[Week of Half Year].[All]" allUniqueName="[Exchange rate date].[Week of Half Year].[All]" dimensionUniqueName="[Exchange rate date]" displayFolder="" count="0" unbalanced="0"/>
    <cacheHierarchy uniqueName="[Exchange rate date].[Week of Month]" caption="Exchange rate date.Week of Month" attribute="1" time="1" defaultMemberUniqueName="[Exchange rate date].[Week of Month].[All]" allUniqueName="[Exchange rate date].[Week of Month].[All]" dimensionUniqueName="[Exchange rate date]" displayFolder="" count="0" unbalanced="0"/>
    <cacheHierarchy uniqueName="[Exchange rate date].[Week of Quarter]" caption="Exchange rate date.Week of Quarter" attribute="1" time="1" defaultMemberUniqueName="[Exchange rate date].[Week of Quarter].[All]" allUniqueName="[Exchange rate date].[Week of Quarter].[All]" dimensionUniqueName="[Exchange rate date]" displayFolder="" count="0" unbalanced="0"/>
    <cacheHierarchy uniqueName="[Exchange rate date].[Week of Trimester]" caption="Exchange rate date.Week of Trimester" attribute="1" time="1" defaultMemberUniqueName="[Exchange rate date].[Week of Trimester].[All]" allUniqueName="[Exchange rate date].[Week of Trimester].[All]" dimensionUniqueName="[Exchange rate date]" displayFolder="" count="0" unbalanced="0"/>
    <cacheHierarchy uniqueName="[Exchange rate date].[Week of Year]" caption="Exchange rate date.Week of Year" attribute="1" time="1" defaultMemberUniqueName="[Exchange rate date].[Week of Year].[All]" allUniqueName="[Exchange rate date].[Week of Year].[All]" dimensionUniqueName="[Exchange rate date]" displayFolder="" count="0" unbalanced="0"/>
    <cacheHierarchy uniqueName="[Exchange rate date].[Year]" caption="Exchange rate date.Year" attribute="1" time="1" defaultMemberUniqueName="[Exchange rate date].[Year].[All]" allUniqueName="[Exchange rate date].[Year].[All]" dimensionUniqueName="[Exchange rate date]" displayFolder="" count="0" unbalanced="0"/>
    <cacheHierarchy uniqueName="[Exchange rate date].[Year - Half Year - Quarter - Month - Ten Days - Date]" caption="Exchange rate date.Year - Half Year - Quarter - Month - Ten Days - Date" time="1" defaultMemberUniqueName="[Exchange rate date].[Year - Half Year - Quarter - Month - Ten Days - Date].[All]" allUniqueName="[Exchange rate date].[Year - Half Year - Quarter - Month - Ten Days - Date].[All]" dimensionUniqueName="[Exchange rate date]" displayFolder="" count="0" unbalanced="0"/>
    <cacheHierarchy uniqueName="[Exchange rate date].[Year - Month - Date]" caption="Exchange rate date.Year - Month - Date" time="1" defaultMemberUniqueName="[Exchange rate date].[Year - Month - Date].[All]" allUniqueName="[Exchange rate date].[Year - Month - Date].[All]" dimensionUniqueName="[Exchange rate date]" displayFolder="" count="0" unbalanced="0"/>
    <cacheHierarchy uniqueName="[Exchange rate date].[Year - Quarter - Month - Date]" caption="Exchange rate date.Year - Quarter - Month - Date" time="1" defaultMemberUniqueName="[Exchange rate date].[Year - Quarter - Month - Date].[All]" allUniqueName="[Exchange rate date].[Year - Quarter - Month - Date].[All]" dimensionUniqueName="[Exchange rate date]" displayFolder="" count="0" unbalanced="0"/>
    <cacheHierarchy uniqueName="[Exchange rate date].[Year - Quarter - Month - Week - Date]" caption="Exchange rate date.Year - Quarter - Month - Week - Date" time="1" defaultMemberUniqueName="[Exchange rate date].[Year - Quarter - Month - Week - Date].[All]" allUniqueName="[Exchange rate date].[Year - Quarter - Month - Week - Date].[All]" dimensionUniqueName="[Exchange rate date]" displayFolder="" count="0" unbalanced="0"/>
    <cacheHierarchy uniqueName="[Exchange rate date].[Year - Trimester - Month - Ten Days - Date]" caption="Exchange rate date.Year - Trimester - Month - Ten Days - Date" time="1" defaultMemberUniqueName="[Exchange rate date].[Year - Trimester - Month - Ten Days - Date].[All]" allUniqueName="[Exchange rate date].[Year - Trimester - Month - Ten Days - Date].[All]" dimensionUniqueName="[Exchange rate date]" displayFolder="" count="0" unbalanced="0"/>
    <cacheHierarchy uniqueName="[Exchange rate date].[Year - Week - Date]" caption="Exchange rate date.Year - Week - Date" time="1" defaultMemberUniqueName="[Exchange rate date].[Year - Week - Date].[All]" allUniqueName="[Exchange rate date].[Year - Week - Date].[All]" dimensionUniqueName="[Exchange rate date]" displayFolder="" count="0" unbalanced="0"/>
    <cacheHierarchy uniqueName="[Expense].[Approval status]" caption="Approval status" attribute="1" defaultMemberUniqueName="[Expense].[Approval status].[All]" allUniqueName="[Expense].[Approval status].[All]" dimensionUniqueName="[Expense]" displayFolder="" count="0" unbalanced="0"/>
    <cacheHierarchy uniqueName="[Expense].[Cost type]" caption="Cost type" attribute="1" defaultMemberUniqueName="[Expense].[Cost type].[All]" allUniqueName="[Expense].[Cost type].[All]" dimensionUniqueName="[Expense]" displayFolder="" count="0" unbalanced="0"/>
    <cacheHierarchy uniqueName="[Expense].[Expense]" caption="Expense" attribute="1" keyAttribute="1" defaultMemberUniqueName="[Expense].[Expense].[All]" allUniqueName="[Expense].[Expense].[All]" dimensionUniqueName="[Expense]" displayFolder="" count="2" unbalanced="0"/>
    <cacheHierarchy uniqueName="[Expense].[Expense ID]" caption="Expense ID" attribute="1" defaultMemberUniqueName="[Expense].[Expense ID].[All]" allUniqueName="[Expense].[Expense ID].[All]" dimensionUniqueName="[Expense]" displayFolder="" count="0" unbalanced="0"/>
    <cacheHierarchy uniqueName="[Expense].[IsNotApplicable]" caption="IsNotApplicable" attribute="1" defaultMemberUniqueName="[Expense].[IsNotApplicable].[All]" allUniqueName="[Expense].[IsNotApplicable].[All]" dimensionUniqueName="[Expense]" displayFolder="" count="2" unbalanced="0"/>
    <cacheHierarchy uniqueName="[Free text invoice].[Free text invoice]" caption="Free text invoice" attribute="1" keyAttribute="1" defaultMemberUniqueName="[Free text invoice].[Free text invoice].[All]" allUniqueName="[Free text invoice].[Free text invoice].[All]" dimensionUniqueName="[Free text invoice]" displayFolder="" count="0" unbalanced="0"/>
    <cacheHierarchy uniqueName="[Free text invoice].[Invoice ID]" caption="Invoice ID" attribute="1" defaultMemberUniqueName="[Free text invoice].[Invoice ID].[All]" allUniqueName="[Free text invoice].[Invoice ID].[All]" dimensionUniqueName="[Free text invoice]" displayFolder="" count="0" unbalanced="0"/>
    <cacheHierarchy uniqueName="[Free text invoice].[IsNotApplicable]" caption="IsNotApplicable" attribute="1" defaultMemberUniqueName="[Free text invoice].[IsNotApplicable].[All]" allUniqueName="[Free text invoice].[IsNotApplicable].[All]" dimensionUniqueName="[Free text invoice]" displayFolder="" count="0" unbalanced="0"/>
    <cacheHierarchy uniqueName="[Free text invoice].[Posted]" caption="Posted" attribute="1" defaultMemberUniqueName="[Free text invoice].[Posted].[All]" allUniqueName="[Free text invoice].[Posted].[All]" dimensionUniqueName="[Free text invoice]" displayFolder="" count="0" unbalanced="0"/>
    <cacheHierarchy uniqueName="[Interest note].[Interest note]" caption="Interest note" attribute="1" keyAttribute="1" defaultMemberUniqueName="[Interest note].[Interest note].[All]" allUniqueName="[Interest note].[Interest note].[All]" dimensionUniqueName="[Interest note]" displayFolder="" count="0" unbalanced="0"/>
    <cacheHierarchy uniqueName="[Interest note].[Invoice ID]" caption="Invoice ID" attribute="1" defaultMemberUniqueName="[Interest note].[Invoice ID].[All]" allUniqueName="[Interest note].[Invoice ID].[All]" dimensionUniqueName="[Interest note]" displayFolder="" count="0" unbalanced="0"/>
    <cacheHierarchy uniqueName="[Interest note].[IsNotApplicable]" caption="IsNotApplicable" attribute="1" defaultMemberUniqueName="[Interest note].[IsNotApplicable].[All]" allUniqueName="[Interest note].[IsNotApplicable].[All]" dimensionUniqueName="[Interest note]" displayFolder="" count="0" unbalanced="0"/>
    <cacheHierarchy uniqueName="[Invoice date].[Date]" caption="Invoice date.Date" attribute="1" time="1" defaultMemberUniqueName="[Invoice date].[Date].[All]" allUniqueName="[Invoice date].[Date].[All]" dimensionUniqueName="[Invoice date]" displayFolder="" count="0" unbalanced="0"/>
    <cacheHierarchy uniqueName="[Invoice date].[Date Key]" caption="Invoice date.Date Key" attribute="1" time="1" keyAttribute="1" defaultMemberUniqueName="[Invoice date].[Date Key].[All]" allUniqueName="[Invoice date].[Date Key].[All]" dimensionUniqueName="[Invoice date]" displayFolder="" count="0" memberValueDatatype="20" unbalanced="0"/>
    <cacheHierarchy uniqueName="[Invoice date].[Day of Half Year]" caption="Invoice date.Day of Half Year" attribute="1" time="1" defaultMemberUniqueName="[Invoice date].[Day of Half Year].[All]" allUniqueName="[Invoice date].[Day of Half Year].[All]" dimensionUniqueName="[Invoice date]" displayFolder="" count="0" unbalanced="0"/>
    <cacheHierarchy uniqueName="[Invoice date].[Day of Month]" caption="Invoice date.Day of Month" attribute="1" time="1" defaultMemberUniqueName="[Invoice date].[Day of Month].[All]" allUniqueName="[Invoice date].[Day of Month].[All]" dimensionUniqueName="[Invoice date]" displayFolder="" count="0" unbalanced="0"/>
    <cacheHierarchy uniqueName="[Invoice date].[Day of Quarter]" caption="Invoice date.Day of Quarter" attribute="1" time="1" defaultMemberUniqueName="[Invoice date].[Day of Quarter].[All]" allUniqueName="[Invoice date].[Day of Quarter].[All]" dimensionUniqueName="[Invoice date]" displayFolder="" count="0" unbalanced="0"/>
    <cacheHierarchy uniqueName="[Invoice date].[Day of Ten Days]" caption="Invoice date.Day of Ten Days" attribute="1" time="1" defaultMemberUniqueName="[Invoice date].[Day of Ten Days].[All]" allUniqueName="[Invoice date].[Day of Ten Days].[All]" dimensionUniqueName="[Invoice date]" displayFolder="" count="0" unbalanced="0"/>
    <cacheHierarchy uniqueName="[Invoice date].[Day of Trimester]" caption="Invoice date.Day of Trimester" attribute="1" time="1" defaultMemberUniqueName="[Invoice date].[Day of Trimester].[All]" allUniqueName="[Invoice date].[Day of Trimester].[All]" dimensionUniqueName="[Invoice date]" displayFolder="" count="0" unbalanced="0"/>
    <cacheHierarchy uniqueName="[Invoice date].[Day of Week]" caption="Invoice date.Day of Week" attribute="1" time="1" defaultMemberUniqueName="[Invoice date].[Day of Week].[All]" allUniqueName="[Invoice date].[Day of Week].[All]" dimensionUniqueName="[Invoice date]" displayFolder="" count="0" unbalanced="0"/>
    <cacheHierarchy uniqueName="[Invoice date].[Day of Year]" caption="Invoice date.Day of Year" attribute="1" time="1" defaultMemberUniqueName="[Invoice date].[Day of Year].[All]" allUniqueName="[Invoice date].[Day of Year].[All]" dimensionUniqueName="[Invoice date]" displayFolder="" count="0" unbalanced="0"/>
    <cacheHierarchy uniqueName="[Invoice date].[Half Year]" caption="Invoice date.Half Year" attribute="1" time="1" defaultMemberUniqueName="[Invoice date].[Half Year].[All]" allUniqueName="[Invoice date].[Half Year].[All]" dimensionUniqueName="[Invoice date]" displayFolder="" count="0" unbalanced="0"/>
    <cacheHierarchy uniqueName="[Invoice date].[Half Year of Year]" caption="Invoice date.Half Year of Year" attribute="1" time="1" defaultMemberUniqueName="[Invoice date].[Half Year of Year].[All]" allUniqueName="[Invoice date].[Half Year of Year].[All]" dimensionUniqueName="[Invoice date]" displayFolder="" count="0" unbalanced="0"/>
    <cacheHierarchy uniqueName="[Invoice date].[Month]" caption="Invoice date.Month" attribute="1" time="1" defaultMemberUniqueName="[Invoice date].[Month].[All]" allUniqueName="[Invoice date].[Month].[All]" dimensionUniqueName="[Invoice date]" displayFolder="" count="0" unbalanced="0"/>
    <cacheHierarchy uniqueName="[Invoice date].[Month of Half Year]" caption="Invoice date.Month of Half Year" attribute="1" time="1" defaultMemberUniqueName="[Invoice date].[Month of Half Year].[All]" allUniqueName="[Invoice date].[Month of Half Year].[All]" dimensionUniqueName="[Invoice date]" displayFolder="" count="0" unbalanced="0"/>
    <cacheHierarchy uniqueName="[Invoice date].[Month of Quarter]" caption="Invoice date.Month of Quarter" attribute="1" time="1" defaultMemberUniqueName="[Invoice date].[Month of Quarter].[All]" allUniqueName="[Invoice date].[Month of Quarter].[All]" dimensionUniqueName="[Invoice date]" displayFolder="" count="0" unbalanced="0"/>
    <cacheHierarchy uniqueName="[Invoice date].[Month of Trimester]" caption="Invoice date.Month of Trimester" attribute="1" time="1" defaultMemberUniqueName="[Invoice date].[Month of Trimester].[All]" allUniqueName="[Invoice date].[Month of Trimester].[All]" dimensionUniqueName="[Invoice date]" displayFolder="" count="0" unbalanced="0"/>
    <cacheHierarchy uniqueName="[Invoice date].[Month of Year]" caption="Invoice date.Month of Year" attribute="1" time="1" defaultMemberUniqueName="[Invoice date].[Month of Year].[All]" allUniqueName="[Invoice date].[Month of Year].[All]" dimensionUniqueName="[Invoice date]" displayFolder="" count="0" unbalanced="0"/>
    <cacheHierarchy uniqueName="[Invoice date].[Quarter]" caption="Invoice date.Quarter" attribute="1" time="1" defaultMemberUniqueName="[Invoice date].[Quarter].[All]" allUniqueName="[Invoice date].[Quarter].[All]" dimensionUniqueName="[Invoice date]" displayFolder="" count="0" unbalanced="0"/>
    <cacheHierarchy uniqueName="[Invoice date].[Quarter of Half Year]" caption="Invoice date.Quarter of Half Year" attribute="1" time="1" defaultMemberUniqueName="[Invoice date].[Quarter of Half Year].[All]" allUniqueName="[Invoice date].[Quarter of Half Year].[All]" dimensionUniqueName="[Invoice date]" displayFolder="" count="0" unbalanced="0"/>
    <cacheHierarchy uniqueName="[Invoice date].[Quarter of Year]" caption="Invoice date.Quarter of Year" attribute="1" time="1" defaultMemberUniqueName="[Invoice date].[Quarter of Year].[All]" allUniqueName="[Invoice date].[Quarter of Year].[All]" dimensionUniqueName="[Invoice date]" displayFolder="" count="0" unbalanced="0"/>
    <cacheHierarchy uniqueName="[Invoice date].[Ten Days]" caption="Invoice date.Ten Days" attribute="1" time="1" defaultMemberUniqueName="[Invoice date].[Ten Days].[All]" allUniqueName="[Invoice date].[Ten Days].[All]" dimensionUniqueName="[Invoice date]" displayFolder="" count="0" unbalanced="0"/>
    <cacheHierarchy uniqueName="[Invoice date].[Ten Days of Half Year]" caption="Invoice date.Ten Days of Half Year" attribute="1" time="1" defaultMemberUniqueName="[Invoice date].[Ten Days of Half Year].[All]" allUniqueName="[Invoice date].[Ten Days of Half Year].[All]" dimensionUniqueName="[Invoice date]" displayFolder="" count="0" unbalanced="0"/>
    <cacheHierarchy uniqueName="[Invoice date].[Ten Days of Month]" caption="Invoice date.Ten Days of Month" attribute="1" time="1" defaultMemberUniqueName="[Invoice date].[Ten Days of Month].[All]" allUniqueName="[Invoice date].[Ten Days of Month].[All]" dimensionUniqueName="[Invoice date]" displayFolder="" count="0" unbalanced="0"/>
    <cacheHierarchy uniqueName="[Invoice date].[Ten Days of Quarter]" caption="Invoice date.Ten Days of Quarter" attribute="1" time="1" defaultMemberUniqueName="[Invoice date].[Ten Days of Quarter].[All]" allUniqueName="[Invoice date].[Ten Days of Quarter].[All]" dimensionUniqueName="[Invoice date]" displayFolder="" count="0" unbalanced="0"/>
    <cacheHierarchy uniqueName="[Invoice date].[Ten Days of Trimester]" caption="Invoice date.Ten Days of Trimester" attribute="1" time="1" defaultMemberUniqueName="[Invoice date].[Ten Days of Trimester].[All]" allUniqueName="[Invoice date].[Ten Days of Trimester].[All]" dimensionUniqueName="[Invoice date]" displayFolder="" count="0" unbalanced="0"/>
    <cacheHierarchy uniqueName="[Invoice date].[Ten Days of Year]" caption="Invoice date.Ten Days of Year" attribute="1" time="1" defaultMemberUniqueName="[Invoice date].[Ten Days of Year].[All]" allUniqueName="[Invoice date].[Ten Days of Year].[All]" dimensionUniqueName="[Invoice date]" displayFolder="" count="0" unbalanced="0"/>
    <cacheHierarchy uniqueName="[Invoice date].[Trimester]" caption="Invoice date.Trimester" attribute="1" time="1" defaultMemberUniqueName="[Invoice date].[Trimester].[All]" allUniqueName="[Invoice date].[Trimester].[All]" dimensionUniqueName="[Invoice date]" displayFolder="" count="0" unbalanced="0"/>
    <cacheHierarchy uniqueName="[Invoice date].[Trimester of Year]" caption="Invoice date.Trimester of Year" attribute="1" time="1" defaultMemberUniqueName="[Invoice date].[Trimester of Year].[All]" allUniqueName="[Invoice date].[Trimester of Year].[All]" dimensionUniqueName="[Invoice date]" displayFolder="" count="0" unbalanced="0"/>
    <cacheHierarchy uniqueName="[Invoice date].[Week]" caption="Invoice date.Week" attribute="1" time="1" defaultMemberUniqueName="[Invoice date].[Week].[All]" allUniqueName="[Invoice date].[Week].[All]" dimensionUniqueName="[Invoice date]" displayFolder="" count="0" unbalanced="0"/>
    <cacheHierarchy uniqueName="[Invoice date].[Week of Half Year]" caption="Invoice date.Week of Half Year" attribute="1" time="1" defaultMemberUniqueName="[Invoice date].[Week of Half Year].[All]" allUniqueName="[Invoice date].[Week of Half Year].[All]" dimensionUniqueName="[Invoice date]" displayFolder="" count="0" unbalanced="0"/>
    <cacheHierarchy uniqueName="[Invoice date].[Week of Month]" caption="Invoice date.Week of Month" attribute="1" time="1" defaultMemberUniqueName="[Invoice date].[Week of Month].[All]" allUniqueName="[Invoice date].[Week of Month].[All]" dimensionUniqueName="[Invoice date]" displayFolder="" count="0" unbalanced="0"/>
    <cacheHierarchy uniqueName="[Invoice date].[Week of Quarter]" caption="Invoice date.Week of Quarter" attribute="1" time="1" defaultMemberUniqueName="[Invoice date].[Week of Quarter].[All]" allUniqueName="[Invoice date].[Week of Quarter].[All]" dimensionUniqueName="[Invoice date]" displayFolder="" count="0" unbalanced="0"/>
    <cacheHierarchy uniqueName="[Invoice date].[Week of Trimester]" caption="Invoice date.Week of Trimester" attribute="1" time="1" defaultMemberUniqueName="[Invoice date].[Week of Trimester].[All]" allUniqueName="[Invoice date].[Week of Trimester].[All]" dimensionUniqueName="[Invoice date]" displayFolder="" count="0" unbalanced="0"/>
    <cacheHierarchy uniqueName="[Invoice date].[Week of Year]" caption="Invoice date.Week of Year" attribute="1" time="1" defaultMemberUniqueName="[Invoice date].[Week of Year].[All]" allUniqueName="[Invoice date].[Week of Year].[All]" dimensionUniqueName="[Invoice date]" displayFolder="" count="0" unbalanced="0"/>
    <cacheHierarchy uniqueName="[Invoice date].[Year]" caption="Invoice date.Year" attribute="1" time="1" defaultMemberUniqueName="[Invoice date].[Year].[All]" allUniqueName="[Invoice date].[Year].[All]" dimensionUniqueName="[Invoice date]" displayFolder="" count="0" unbalanced="0"/>
    <cacheHierarchy uniqueName="[Invoice date].[Year - Half Year - Quarter - Month - Ten Days - Date]" caption="Invoice date.Year - Half Year - Quarter - Month - Ten Days - Date" time="1" defaultMemberUniqueName="[Invoice date].[Year - Half Year - Quarter - Month - Ten Days - Date].[All]" allUniqueName="[Invoice date].[Year - Half Year - Quarter - Month - Ten Days - Date].[All]" dimensionUniqueName="[Invoice date]" displayFolder="" count="0" unbalanced="0"/>
    <cacheHierarchy uniqueName="[Invoice date].[Year - Month - Date]" caption="Invoice date.Year - Month - Date" time="1" defaultMemberUniqueName="[Invoice date].[Year - Month - Date].[All]" allUniqueName="[Invoice date].[Year - Month - Date].[All]" dimensionUniqueName="[Invoice date]" displayFolder="" count="0" unbalanced="0"/>
    <cacheHierarchy uniqueName="[Invoice date].[Year - Quarter - Month - Date]" caption="Invoice date.Year - Quarter - Month - Date" time="1" defaultMemberUniqueName="[Invoice date].[Year - Quarter - Month - Date].[All]" allUniqueName="[Invoice date].[Year - Quarter - Month - Date].[All]" dimensionUniqueName="[Invoice date]" displayFolder="" count="0" unbalanced="0"/>
    <cacheHierarchy uniqueName="[Invoice date].[Year - Quarter - Month - Week - Date]" caption="Invoice date.Year - Quarter - Month - Week - Date" time="1" defaultMemberUniqueName="[Invoice date].[Year - Quarter - Month - Week - Date].[All]" allUniqueName="[Invoice date].[Year - Quarter - Month - Week - Date].[All]" dimensionUniqueName="[Invoice date]" displayFolder="" count="0" unbalanced="0"/>
    <cacheHierarchy uniqueName="[Invoice date].[Year - Trimester - Month - Ten Days - Date]" caption="Invoice date.Year - Trimester - Month - Ten Days - Date" time="1" defaultMemberUniqueName="[Invoice date].[Year - Trimester - Month - Ten Days - Date].[All]" allUniqueName="[Invoice date].[Year - Trimester - Month - Ten Days - Date].[All]" dimensionUniqueName="[Invoice date]" displayFolder="" count="0" unbalanced="0"/>
    <cacheHierarchy uniqueName="[Invoice date].[Year - Week - Date]" caption="Invoice date.Year - Week - Date" time="1" defaultMemberUniqueName="[Invoice date].[Year - Week - Date].[All]" allUniqueName="[Invoice date].[Year - Week - Date].[All]" dimensionUniqueName="[Invoice date]" displayFolder="" count="0" unbalanced="0"/>
    <cacheHierarchy uniqueName="[Invoice date - fiscal calendar].[Company accounts ID]" caption="Invoice date - fiscal calendar.Company accounts ID" attribute="1" time="1" defaultMemberUniqueName="[Invoice date - fiscal calendar].[Company accounts ID].[All]" allUniqueName="[Invoice date - fiscal calendar].[Company accounts ID].[All]" dimensionUniqueName="[Invoice date - fiscal calendar]" displayFolder="" count="0" unbalanced="0"/>
    <cacheHierarchy uniqueName="[Invoice date - fiscal calendar].[Date]" caption="Invoice date - fiscal calendar.Date" attribute="1" time="1" keyAttribute="1" defaultMemberUniqueName="[Invoice date - fiscal calendar].[Date].[All]" allUniqueName="[Invoice date - fiscal calendar].[Date].[All]" dimensionUniqueName="[Invoice date - fiscal calendar]" displayFolder="" count="0" memberValueDatatype="130" unbalanced="0"/>
    <cacheHierarchy uniqueName="[Invoice date - fiscal calendar].[IsNotApplicable]" caption="Invoice date - fiscal calendar.IsNotApplicable" attribute="1" time="1" defaultMemberUniqueName="[Invoice date - fiscal calendar].[IsNotApplicable].[All]" allUniqueName="[Invoice date - fiscal calendar].[IsNotApplicable].[All]" dimensionUniqueName="[Invoice date - fiscal calendar]" displayFolder="" count="0" unbalanced="0"/>
    <cacheHierarchy uniqueName="[Invoice date - fiscal calendar].[Month]" caption="Invoice date - fiscal calendar.Month" attribute="1" time="1" defaultMemberUniqueName="[Invoice date - fiscal calendar].[Month].[All]" allUniqueName="[Invoice date - fiscal calendar].[Month].[All]" dimensionUniqueName="[Invoice date - fiscal calendar]" displayFolder="" count="0" unbalanced="0"/>
    <cacheHierarchy uniqueName="[Invoice date - fiscal calendar].[Period]" caption="Invoice date - fiscal calendar.Period" attribute="1" time="1" defaultMemberUniqueName="[Invoice date - fiscal calendar].[Period].[All]" allUniqueName="[Invoice date - fiscal calendar].[Period].[All]" dimensionUniqueName="[Invoice date - fiscal calendar]" displayFolder="" count="0" unbalanced="0"/>
    <cacheHierarchy uniqueName="[Invoice date - fiscal calendar].[Quarter]" caption="Invoice date - fiscal calendar.Quarter" attribute="1" time="1" defaultMemberUniqueName="[Invoice date - fiscal calendar].[Quarter].[All]" allUniqueName="[Invoice date - fiscal calendar].[Quarter].[All]" dimensionUniqueName="[Invoice date - fiscal calendar]" displayFolder="" count="0" unbalanced="0"/>
    <cacheHierarchy uniqueName="[Invoice date - fiscal calendar].[Year]" caption="Invoice date - fiscal calendar.Year" attribute="1" time="1" defaultMemberUniqueName="[Invoice date - fiscal calendar].[Year].[All]" allUniqueName="[Invoice date - fiscal calendar].[Year].[All]" dimensionUniqueName="[Invoice date - fiscal calendar]" displayFolder="" count="0" unbalanced="0"/>
    <cacheHierarchy uniqueName="[Invoice date - fiscal calendar].[Year quarter period month date]" caption="Invoice date - fiscal calendar.Year quarter period month date" time="1" defaultMemberUniqueName="[Invoice date - fiscal calendar].[Year quarter period month date].[All]" allUniqueName="[Invoice date - fiscal calendar].[Year quarter period month date].[All]" dimensionUniqueName="[Invoice date - fiscal calendar]" displayFolder="" count="0" unbalanced="0"/>
    <cacheHierarchy uniqueName="[Invoice transaction date].[Date]" caption="Invoice transaction date.Date" attribute="1" time="1" defaultMemberUniqueName="[Invoice transaction date].[Date].[All]" allUniqueName="[Invoice transaction date].[Date].[All]" dimensionUniqueName="[Invoice transaction date]" displayFolder="" count="0" unbalanced="0"/>
    <cacheHierarchy uniqueName="[Invoice transaction date].[Date Key]" caption="Invoice transaction date.Date Key" attribute="1" time="1" keyAttribute="1" defaultMemberUniqueName="[Invoice transaction date].[Date Key].[All]" allUniqueName="[Invoice transaction date].[Date Key].[All]" dimensionUniqueName="[Invoice transaction date]" displayFolder="" count="0" memberValueDatatype="20" unbalanced="0"/>
    <cacheHierarchy uniqueName="[Invoice transaction date].[Day of Half Year]" caption="Invoice transaction date.Day of Half Year" attribute="1" time="1" defaultMemberUniqueName="[Invoice transaction date].[Day of Half Year].[All]" allUniqueName="[Invoice transaction date].[Day of Half Year].[All]" dimensionUniqueName="[Invoice transaction date]" displayFolder="" count="0" unbalanced="0"/>
    <cacheHierarchy uniqueName="[Invoice transaction date].[Day of Month]" caption="Invoice transaction date.Day of Month" attribute="1" time="1" defaultMemberUniqueName="[Invoice transaction date].[Day of Month].[All]" allUniqueName="[Invoice transaction date].[Day of Month].[All]" dimensionUniqueName="[Invoice transaction date]" displayFolder="" count="0" unbalanced="0"/>
    <cacheHierarchy uniqueName="[Invoice transaction date].[Day of Quarter]" caption="Invoice transaction date.Day of Quarter" attribute="1" time="1" defaultMemberUniqueName="[Invoice transaction date].[Day of Quarter].[All]" allUniqueName="[Invoice transaction date].[Day of Quarter].[All]" dimensionUniqueName="[Invoice transaction date]" displayFolder="" count="0" unbalanced="0"/>
    <cacheHierarchy uniqueName="[Invoice transaction date].[Day of Ten Days]" caption="Invoice transaction date.Day of Ten Days" attribute="1" time="1" defaultMemberUniqueName="[Invoice transaction date].[Day of Ten Days].[All]" allUniqueName="[Invoice transaction date].[Day of Ten Days].[All]" dimensionUniqueName="[Invoice transaction date]" displayFolder="" count="0" unbalanced="0"/>
    <cacheHierarchy uniqueName="[Invoice transaction date].[Day of Trimester]" caption="Invoice transaction date.Day of Trimester" attribute="1" time="1" defaultMemberUniqueName="[Invoice transaction date].[Day of Trimester].[All]" allUniqueName="[Invoice transaction date].[Day of Trimester].[All]" dimensionUniqueName="[Invoice transaction date]" displayFolder="" count="0" unbalanced="0"/>
    <cacheHierarchy uniqueName="[Invoice transaction date].[Day of Week]" caption="Invoice transaction date.Day of Week" attribute="1" time="1" defaultMemberUniqueName="[Invoice transaction date].[Day of Week].[All]" allUniqueName="[Invoice transaction date].[Day of Week].[All]" dimensionUniqueName="[Invoice transaction date]" displayFolder="" count="0" unbalanced="0"/>
    <cacheHierarchy uniqueName="[Invoice transaction date].[Day of Year]" caption="Invoice transaction date.Day of Year" attribute="1" time="1" defaultMemberUniqueName="[Invoice transaction date].[Day of Year].[All]" allUniqueName="[Invoice transaction date].[Day of Year].[All]" dimensionUniqueName="[Invoice transaction date]" displayFolder="" count="0" unbalanced="0"/>
    <cacheHierarchy uniqueName="[Invoice transaction date].[Half Year]" caption="Invoice transaction date.Half Year" attribute="1" time="1" defaultMemberUniqueName="[Invoice transaction date].[Half Year].[All]" allUniqueName="[Invoice transaction date].[Half Year].[All]" dimensionUniqueName="[Invoice transaction date]" displayFolder="" count="0" unbalanced="0"/>
    <cacheHierarchy uniqueName="[Invoice transaction date].[Half Year of Year]" caption="Invoice transaction date.Half Year of Year" attribute="1" time="1" defaultMemberUniqueName="[Invoice transaction date].[Half Year of Year].[All]" allUniqueName="[Invoice transaction date].[Half Year of Year].[All]" dimensionUniqueName="[Invoice transaction date]" displayFolder="" count="0" unbalanced="0"/>
    <cacheHierarchy uniqueName="[Invoice transaction date].[Month]" caption="Invoice transaction date.Month" attribute="1" time="1" defaultMemberUniqueName="[Invoice transaction date].[Month].[All]" allUniqueName="[Invoice transaction date].[Month].[All]" dimensionUniqueName="[Invoice transaction date]" displayFolder="" count="0" unbalanced="0"/>
    <cacheHierarchy uniqueName="[Invoice transaction date].[Month of Half Year]" caption="Invoice transaction date.Month of Half Year" attribute="1" time="1" defaultMemberUniqueName="[Invoice transaction date].[Month of Half Year].[All]" allUniqueName="[Invoice transaction date].[Month of Half Year].[All]" dimensionUniqueName="[Invoice transaction date]" displayFolder="" count="0" unbalanced="0"/>
    <cacheHierarchy uniqueName="[Invoice transaction date].[Month of Quarter]" caption="Invoice transaction date.Month of Quarter" attribute="1" time="1" defaultMemberUniqueName="[Invoice transaction date].[Month of Quarter].[All]" allUniqueName="[Invoice transaction date].[Month of Quarter].[All]" dimensionUniqueName="[Invoice transaction date]" displayFolder="" count="0" unbalanced="0"/>
    <cacheHierarchy uniqueName="[Invoice transaction date].[Month of Trimester]" caption="Invoice transaction date.Month of Trimester" attribute="1" time="1" defaultMemberUniqueName="[Invoice transaction date].[Month of Trimester].[All]" allUniqueName="[Invoice transaction date].[Month of Trimester].[All]" dimensionUniqueName="[Invoice transaction date]" displayFolder="" count="0" unbalanced="0"/>
    <cacheHierarchy uniqueName="[Invoice transaction date].[Month of Year]" caption="Invoice transaction date.Month of Year" attribute="1" time="1" defaultMemberUniqueName="[Invoice transaction date].[Month of Year].[All]" allUniqueName="[Invoice transaction date].[Month of Year].[All]" dimensionUniqueName="[Invoice transaction date]" displayFolder="" count="0" unbalanced="0"/>
    <cacheHierarchy uniqueName="[Invoice transaction date].[Quarter]" caption="Invoice transaction date.Quarter" attribute="1" time="1" defaultMemberUniqueName="[Invoice transaction date].[Quarter].[All]" allUniqueName="[Invoice transaction date].[Quarter].[All]" dimensionUniqueName="[Invoice transaction date]" displayFolder="" count="0" unbalanced="0"/>
    <cacheHierarchy uniqueName="[Invoice transaction date].[Quarter of Half Year]" caption="Invoice transaction date.Quarter of Half Year" attribute="1" time="1" defaultMemberUniqueName="[Invoice transaction date].[Quarter of Half Year].[All]" allUniqueName="[Invoice transaction date].[Quarter of Half Year].[All]" dimensionUniqueName="[Invoice transaction date]" displayFolder="" count="0" unbalanced="0"/>
    <cacheHierarchy uniqueName="[Invoice transaction date].[Quarter of Year]" caption="Invoice transaction date.Quarter of Year" attribute="1" time="1" defaultMemberUniqueName="[Invoice transaction date].[Quarter of Year].[All]" allUniqueName="[Invoice transaction date].[Quarter of Year].[All]" dimensionUniqueName="[Invoice transaction date]" displayFolder="" count="0" unbalanced="0"/>
    <cacheHierarchy uniqueName="[Invoice transaction date].[Ten Days]" caption="Invoice transaction date.Ten Days" attribute="1" time="1" defaultMemberUniqueName="[Invoice transaction date].[Ten Days].[All]" allUniqueName="[Invoice transaction date].[Ten Days].[All]" dimensionUniqueName="[Invoice transaction date]" displayFolder="" count="0" unbalanced="0"/>
    <cacheHierarchy uniqueName="[Invoice transaction date].[Ten Days of Half Year]" caption="Invoice transaction date.Ten Days of Half Year" attribute="1" time="1" defaultMemberUniqueName="[Invoice transaction date].[Ten Days of Half Year].[All]" allUniqueName="[Invoice transaction date].[Ten Days of Half Year].[All]" dimensionUniqueName="[Invoice transaction date]" displayFolder="" count="0" unbalanced="0"/>
    <cacheHierarchy uniqueName="[Invoice transaction date].[Ten Days of Month]" caption="Invoice transaction date.Ten Days of Month" attribute="1" time="1" defaultMemberUniqueName="[Invoice transaction date].[Ten Days of Month].[All]" allUniqueName="[Invoice transaction date].[Ten Days of Month].[All]" dimensionUniqueName="[Invoice transaction date]" displayFolder="" count="0" unbalanced="0"/>
    <cacheHierarchy uniqueName="[Invoice transaction date].[Ten Days of Quarter]" caption="Invoice transaction date.Ten Days of Quarter" attribute="1" time="1" defaultMemberUniqueName="[Invoice transaction date].[Ten Days of Quarter].[All]" allUniqueName="[Invoice transaction date].[Ten Days of Quarter].[All]" dimensionUniqueName="[Invoice transaction date]" displayFolder="" count="0" unbalanced="0"/>
    <cacheHierarchy uniqueName="[Invoice transaction date].[Ten Days of Trimester]" caption="Invoice transaction date.Ten Days of Trimester" attribute="1" time="1" defaultMemberUniqueName="[Invoice transaction date].[Ten Days of Trimester].[All]" allUniqueName="[Invoice transaction date].[Ten Days of Trimester].[All]" dimensionUniqueName="[Invoice transaction date]" displayFolder="" count="0" unbalanced="0"/>
    <cacheHierarchy uniqueName="[Invoice transaction date].[Ten Days of Year]" caption="Invoice transaction date.Ten Days of Year" attribute="1" time="1" defaultMemberUniqueName="[Invoice transaction date].[Ten Days of Year].[All]" allUniqueName="[Invoice transaction date].[Ten Days of Year].[All]" dimensionUniqueName="[Invoice transaction date]" displayFolder="" count="0" unbalanced="0"/>
    <cacheHierarchy uniqueName="[Invoice transaction date].[Trimester]" caption="Invoice transaction date.Trimester" attribute="1" time="1" defaultMemberUniqueName="[Invoice transaction date].[Trimester].[All]" allUniqueName="[Invoice transaction date].[Trimester].[All]" dimensionUniqueName="[Invoice transaction date]" displayFolder="" count="0" unbalanced="0"/>
    <cacheHierarchy uniqueName="[Invoice transaction date].[Trimester of Year]" caption="Invoice transaction date.Trimester of Year" attribute="1" time="1" defaultMemberUniqueName="[Invoice transaction date].[Trimester of Year].[All]" allUniqueName="[Invoice transaction date].[Trimester of Year].[All]" dimensionUniqueName="[Invoice transaction date]" displayFolder="" count="0" unbalanced="0"/>
    <cacheHierarchy uniqueName="[Invoice transaction date].[Week]" caption="Invoice transaction date.Week" attribute="1" time="1" defaultMemberUniqueName="[Invoice transaction date].[Week].[All]" allUniqueName="[Invoice transaction date].[Week].[All]" dimensionUniqueName="[Invoice transaction date]" displayFolder="" count="0" unbalanced="0"/>
    <cacheHierarchy uniqueName="[Invoice transaction date].[Week of Half Year]" caption="Invoice transaction date.Week of Half Year" attribute="1" time="1" defaultMemberUniqueName="[Invoice transaction date].[Week of Half Year].[All]" allUniqueName="[Invoice transaction date].[Week of Half Year].[All]" dimensionUniqueName="[Invoice transaction date]" displayFolder="" count="0" unbalanced="0"/>
    <cacheHierarchy uniqueName="[Invoice transaction date].[Week of Month]" caption="Invoice transaction date.Week of Month" attribute="1" time="1" defaultMemberUniqueName="[Invoice transaction date].[Week of Month].[All]" allUniqueName="[Invoice transaction date].[Week of Month].[All]" dimensionUniqueName="[Invoice transaction date]" displayFolder="" count="0" unbalanced="0"/>
    <cacheHierarchy uniqueName="[Invoice transaction date].[Week of Quarter]" caption="Invoice transaction date.Week of Quarter" attribute="1" time="1" defaultMemberUniqueName="[Invoice transaction date].[Week of Quarter].[All]" allUniqueName="[Invoice transaction date].[Week of Quarter].[All]" dimensionUniqueName="[Invoice transaction date]" displayFolder="" count="0" unbalanced="0"/>
    <cacheHierarchy uniqueName="[Invoice transaction date].[Week of Trimester]" caption="Invoice transaction date.Week of Trimester" attribute="1" time="1" defaultMemberUniqueName="[Invoice transaction date].[Week of Trimester].[All]" allUniqueName="[Invoice transaction date].[Week of Trimester].[All]" dimensionUniqueName="[Invoice transaction date]" displayFolder="" count="0" unbalanced="0"/>
    <cacheHierarchy uniqueName="[Invoice transaction date].[Week of Year]" caption="Invoice transaction date.Week of Year" attribute="1" time="1" defaultMemberUniqueName="[Invoice transaction date].[Week of Year].[All]" allUniqueName="[Invoice transaction date].[Week of Year].[All]" dimensionUniqueName="[Invoice transaction date]" displayFolder="" count="0" unbalanced="0"/>
    <cacheHierarchy uniqueName="[Invoice transaction date].[Year]" caption="Invoice transaction date.Year" attribute="1" time="1" defaultMemberUniqueName="[Invoice transaction date].[Year].[All]" allUniqueName="[Invoice transaction date].[Year].[All]" dimensionUniqueName="[Invoice transaction date]" displayFolder="" count="0" unbalanced="0"/>
    <cacheHierarchy uniqueName="[Invoice transaction date].[Year - Half Year - Quarter - Month - Ten Days - Date]" caption="Invoice transaction date.Year - Half Year - Quarter - Month - Ten Days - Date" time="1" defaultMemberUniqueName="[Invoice transaction date].[Year - Half Year - Quarter - Month - Ten Days - Date].[All]" allUniqueName="[Invoice transaction date].[Year - Half Year - Quarter - Month - Ten Days - Date].[All]" dimensionUniqueName="[Invoice transaction date]" displayFolder="" count="0" unbalanced="0"/>
    <cacheHierarchy uniqueName="[Invoice transaction date].[Year - Month - Date]" caption="Invoice transaction date.Year - Month - Date" time="1" defaultMemberUniqueName="[Invoice transaction date].[Year - Month - Date].[All]" allUniqueName="[Invoice transaction date].[Year - Month - Date].[All]" dimensionUniqueName="[Invoice transaction date]" displayFolder="" count="0" unbalanced="0"/>
    <cacheHierarchy uniqueName="[Invoice transaction date].[Year - Quarter - Month - Date]" caption="Invoice transaction date.Year - Quarter - Month - Date" time="1" defaultMemberUniqueName="[Invoice transaction date].[Year - Quarter - Month - Date].[All]" allUniqueName="[Invoice transaction date].[Year - Quarter - Month - Date].[All]" dimensionUniqueName="[Invoice transaction date]" displayFolder="" count="0" unbalanced="0"/>
    <cacheHierarchy uniqueName="[Invoice transaction date].[Year - Quarter - Month - Week - Date]" caption="Invoice transaction date.Year - Quarter - Month - Week - Date" time="1" defaultMemberUniqueName="[Invoice transaction date].[Year - Quarter - Month - Week - Date].[All]" allUniqueName="[Invoice transaction date].[Year - Quarter - Month - Week - Date].[All]" dimensionUniqueName="[Invoice transaction date]" displayFolder="" count="0" unbalanced="0"/>
    <cacheHierarchy uniqueName="[Invoice transaction date].[Year - Trimester - Month - Ten Days - Date]" caption="Invoice transaction date.Year - Trimester - Month - Ten Days - Date" time="1" defaultMemberUniqueName="[Invoice transaction date].[Year - Trimester - Month - Ten Days - Date].[All]" allUniqueName="[Invoice transaction date].[Year - Trimester - Month - Ten Days - Date].[All]" dimensionUniqueName="[Invoice transaction date]" displayFolder="" count="0" unbalanced="0"/>
    <cacheHierarchy uniqueName="[Invoice transaction date].[Year - Week - Date]" caption="Invoice transaction date.Year - Week - Date" time="1" defaultMemberUniqueName="[Invoice transaction date].[Year - Week - Date].[All]" allUniqueName="[Invoice transaction date].[Year - Week - Date].[All]" dimensionUniqueName="[Invoice transaction date]" displayFolder="" count="0" unbalanced="0"/>
    <cacheHierarchy uniqueName="[Invoice transaction date - fiscal calendar].[Company accounts ID]" caption="Invoice transaction date - fiscal calendar.Company accounts ID" attribute="1" time="1" defaultMemberUniqueName="[Invoice transaction date - fiscal calendar].[Company accounts ID].[All]" allUniqueName="[Invoice transaction date - fiscal calendar].[Company accounts ID].[All]" dimensionUniqueName="[Invoice transaction date - fiscal calendar]" displayFolder="" count="0" unbalanced="0"/>
    <cacheHierarchy uniqueName="[Invoice transaction date - fiscal calendar].[Date]" caption="Invoice transaction date - fiscal calendar.Date" attribute="1" time="1" keyAttribute="1" defaultMemberUniqueName="[Invoice transaction date - fiscal calendar].[Date].[All]" allUniqueName="[Invoice transaction date - fiscal calendar].[Date].[All]" dimensionUniqueName="[Invoice transaction date - fiscal calendar]" displayFolder="" count="0" memberValueDatatype="130" unbalanced="0"/>
    <cacheHierarchy uniqueName="[Invoice transaction date - fiscal calendar].[IsNotApplicable]" caption="Invoice transaction date - fiscal calendar.IsNotApplicable" attribute="1" time="1" defaultMemberUniqueName="[Invoice transaction date - fiscal calendar].[IsNotApplicable].[All]" allUniqueName="[Invoice transaction date - fiscal calendar].[IsNotApplicable].[All]" dimensionUniqueName="[Invoice transaction date - fiscal calendar]" displayFolder="" count="0" unbalanced="0"/>
    <cacheHierarchy uniqueName="[Invoice transaction date - fiscal calendar].[Month]" caption="Invoice transaction date - fiscal calendar.Month" attribute="1" time="1" defaultMemberUniqueName="[Invoice transaction date - fiscal calendar].[Month].[All]" allUniqueName="[Invoice transaction date - fiscal calendar].[Month].[All]" dimensionUniqueName="[Invoice transaction date - fiscal calendar]" displayFolder="" count="0" unbalanced="0"/>
    <cacheHierarchy uniqueName="[Invoice transaction date - fiscal calendar].[Period]" caption="Invoice transaction date - fiscal calendar.Period" attribute="1" time="1" defaultMemberUniqueName="[Invoice transaction date - fiscal calendar].[Period].[All]" allUniqueName="[Invoice transaction date - fiscal calendar].[Period].[All]" dimensionUniqueName="[Invoice transaction date - fiscal calendar]" displayFolder="" count="0" unbalanced="0"/>
    <cacheHierarchy uniqueName="[Invoice transaction date - fiscal calendar].[Quarter]" caption="Invoice transaction date - fiscal calendar.Quarter" attribute="1" time="1" defaultMemberUniqueName="[Invoice transaction date - fiscal calendar].[Quarter].[All]" allUniqueName="[Invoice transaction date - fiscal calendar].[Quarter].[All]" dimensionUniqueName="[Invoice transaction date - fiscal calendar]" displayFolder="" count="0" unbalanced="0"/>
    <cacheHierarchy uniqueName="[Invoice transaction date - fiscal calendar].[Year]" caption="Invoice transaction date - fiscal calendar.Year" attribute="1" time="1" defaultMemberUniqueName="[Invoice transaction date - fiscal calendar].[Year].[All]" allUniqueName="[Invoice transaction date - fiscal calendar].[Year].[All]" dimensionUniqueName="[Invoice transaction date - fiscal calendar]" displayFolder="" count="0" unbalanced="0"/>
    <cacheHierarchy uniqueName="[Invoice transaction date - fiscal calendar].[Year quarter period month date]" caption="Invoice transaction date - fiscal calendar.Year quarter period month date" time="1" defaultMemberUniqueName="[Invoice transaction date - fiscal calendar].[Year quarter period month date].[All]" allUniqueName="[Invoice transaction date - fiscal calendar].[Year quarter period month date].[All]" dimensionUniqueName="[Invoice transaction date - fiscal calendar]" displayFolder="" count="0" unbalanced="0"/>
    <cacheHierarchy uniqueName="[Last interest date].[Date]" caption="Last interest date.Date" attribute="1" time="1" defaultMemberUniqueName="[Last interest date].[Date].[All]" allUniqueName="[Last interest date].[Date].[All]" dimensionUniqueName="[Last interest date]" displayFolder="" count="0" unbalanced="0"/>
    <cacheHierarchy uniqueName="[Last interest date].[Date Key]" caption="Last interest date.Date Key" attribute="1" time="1" keyAttribute="1" defaultMemberUniqueName="[Last interest date].[Date Key].[All]" allUniqueName="[Last interest date].[Date Key].[All]" dimensionUniqueName="[Last interest date]" displayFolder="" count="0" memberValueDatatype="20" unbalanced="0"/>
    <cacheHierarchy uniqueName="[Last interest date].[Day of Half Year]" caption="Last interest date.Day of Half Year" attribute="1" time="1" defaultMemberUniqueName="[Last interest date].[Day of Half Year].[All]" allUniqueName="[Last interest date].[Day of Half Year].[All]" dimensionUniqueName="[Last interest date]" displayFolder="" count="0" unbalanced="0"/>
    <cacheHierarchy uniqueName="[Last interest date].[Day of Month]" caption="Last interest date.Day of Month" attribute="1" time="1" defaultMemberUniqueName="[Last interest date].[Day of Month].[All]" allUniqueName="[Last interest date].[Day of Month].[All]" dimensionUniqueName="[Last interest date]" displayFolder="" count="0" unbalanced="0"/>
    <cacheHierarchy uniqueName="[Last interest date].[Day of Quarter]" caption="Last interest date.Day of Quarter" attribute="1" time="1" defaultMemberUniqueName="[Last interest date].[Day of Quarter].[All]" allUniqueName="[Last interest date].[Day of Quarter].[All]" dimensionUniqueName="[Last interest date]" displayFolder="" count="0" unbalanced="0"/>
    <cacheHierarchy uniqueName="[Last interest date].[Day of Ten Days]" caption="Last interest date.Day of Ten Days" attribute="1" time="1" defaultMemberUniqueName="[Last interest date].[Day of Ten Days].[All]" allUniqueName="[Last interest date].[Day of Ten Days].[All]" dimensionUniqueName="[Last interest date]" displayFolder="" count="0" unbalanced="0"/>
    <cacheHierarchy uniqueName="[Last interest date].[Day of Trimester]" caption="Last interest date.Day of Trimester" attribute="1" time="1" defaultMemberUniqueName="[Last interest date].[Day of Trimester].[All]" allUniqueName="[Last interest date].[Day of Trimester].[All]" dimensionUniqueName="[Last interest date]" displayFolder="" count="0" unbalanced="0"/>
    <cacheHierarchy uniqueName="[Last interest date].[Day of Week]" caption="Last interest date.Day of Week" attribute="1" time="1" defaultMemberUniqueName="[Last interest date].[Day of Week].[All]" allUniqueName="[Last interest date].[Day of Week].[All]" dimensionUniqueName="[Last interest date]" displayFolder="" count="0" unbalanced="0"/>
    <cacheHierarchy uniqueName="[Last interest date].[Day of Year]" caption="Last interest date.Day of Year" attribute="1" time="1" defaultMemberUniqueName="[Last interest date].[Day of Year].[All]" allUniqueName="[Last interest date].[Day of Year].[All]" dimensionUniqueName="[Last interest date]" displayFolder="" count="0" unbalanced="0"/>
    <cacheHierarchy uniqueName="[Last interest date].[Half Year]" caption="Last interest date.Half Year" attribute="1" time="1" defaultMemberUniqueName="[Last interest date].[Half Year].[All]" allUniqueName="[Last interest date].[Half Year].[All]" dimensionUniqueName="[Last interest date]" displayFolder="" count="0" unbalanced="0"/>
    <cacheHierarchy uniqueName="[Last interest date].[Half Year of Year]" caption="Last interest date.Half Year of Year" attribute="1" time="1" defaultMemberUniqueName="[Last interest date].[Half Year of Year].[All]" allUniqueName="[Last interest date].[Half Year of Year].[All]" dimensionUniqueName="[Last interest date]" displayFolder="" count="0" unbalanced="0"/>
    <cacheHierarchy uniqueName="[Last interest date].[Month]" caption="Last interest date.Month" attribute="1" time="1" defaultMemberUniqueName="[Last interest date].[Month].[All]" allUniqueName="[Last interest date].[Month].[All]" dimensionUniqueName="[Last interest date]" displayFolder="" count="0" unbalanced="0"/>
    <cacheHierarchy uniqueName="[Last interest date].[Month of Half Year]" caption="Last interest date.Month of Half Year" attribute="1" time="1" defaultMemberUniqueName="[Last interest date].[Month of Half Year].[All]" allUniqueName="[Last interest date].[Month of Half Year].[All]" dimensionUniqueName="[Last interest date]" displayFolder="" count="0" unbalanced="0"/>
    <cacheHierarchy uniqueName="[Last interest date].[Month of Quarter]" caption="Last interest date.Month of Quarter" attribute="1" time="1" defaultMemberUniqueName="[Last interest date].[Month of Quarter].[All]" allUniqueName="[Last interest date].[Month of Quarter].[All]" dimensionUniqueName="[Last interest date]" displayFolder="" count="0" unbalanced="0"/>
    <cacheHierarchy uniqueName="[Last interest date].[Month of Trimester]" caption="Last interest date.Month of Trimester" attribute="1" time="1" defaultMemberUniqueName="[Last interest date].[Month of Trimester].[All]" allUniqueName="[Last interest date].[Month of Trimester].[All]" dimensionUniqueName="[Last interest date]" displayFolder="" count="0" unbalanced="0"/>
    <cacheHierarchy uniqueName="[Last interest date].[Month of Year]" caption="Last interest date.Month of Year" attribute="1" time="1" defaultMemberUniqueName="[Last interest date].[Month of Year].[All]" allUniqueName="[Last interest date].[Month of Year].[All]" dimensionUniqueName="[Last interest date]" displayFolder="" count="0" unbalanced="0"/>
    <cacheHierarchy uniqueName="[Last interest date].[Quarter]" caption="Last interest date.Quarter" attribute="1" time="1" defaultMemberUniqueName="[Last interest date].[Quarter].[All]" allUniqueName="[Last interest date].[Quarter].[All]" dimensionUniqueName="[Last interest date]" displayFolder="" count="0" unbalanced="0"/>
    <cacheHierarchy uniqueName="[Last interest date].[Quarter of Half Year]" caption="Last interest date.Quarter of Half Year" attribute="1" time="1" defaultMemberUniqueName="[Last interest date].[Quarter of Half Year].[All]" allUniqueName="[Last interest date].[Quarter of Half Year].[All]" dimensionUniqueName="[Last interest date]" displayFolder="" count="0" unbalanced="0"/>
    <cacheHierarchy uniqueName="[Last interest date].[Quarter of Year]" caption="Last interest date.Quarter of Year" attribute="1" time="1" defaultMemberUniqueName="[Last interest date].[Quarter of Year].[All]" allUniqueName="[Last interest date].[Quarter of Year].[All]" dimensionUniqueName="[Last interest date]" displayFolder="" count="0" unbalanced="0"/>
    <cacheHierarchy uniqueName="[Last interest date].[Ten Days]" caption="Last interest date.Ten Days" attribute="1" time="1" defaultMemberUniqueName="[Last interest date].[Ten Days].[All]" allUniqueName="[Last interest date].[Ten Days].[All]" dimensionUniqueName="[Last interest date]" displayFolder="" count="0" unbalanced="0"/>
    <cacheHierarchy uniqueName="[Last interest date].[Ten Days of Half Year]" caption="Last interest date.Ten Days of Half Year" attribute="1" time="1" defaultMemberUniqueName="[Last interest date].[Ten Days of Half Year].[All]" allUniqueName="[Last interest date].[Ten Days of Half Year].[All]" dimensionUniqueName="[Last interest date]" displayFolder="" count="0" unbalanced="0"/>
    <cacheHierarchy uniqueName="[Last interest date].[Ten Days of Month]" caption="Last interest date.Ten Days of Month" attribute="1" time="1" defaultMemberUniqueName="[Last interest date].[Ten Days of Month].[All]" allUniqueName="[Last interest date].[Ten Days of Month].[All]" dimensionUniqueName="[Last interest date]" displayFolder="" count="0" unbalanced="0"/>
    <cacheHierarchy uniqueName="[Last interest date].[Ten Days of Quarter]" caption="Last interest date.Ten Days of Quarter" attribute="1" time="1" defaultMemberUniqueName="[Last interest date].[Ten Days of Quarter].[All]" allUniqueName="[Last interest date].[Ten Days of Quarter].[All]" dimensionUniqueName="[Last interest date]" displayFolder="" count="0" unbalanced="0"/>
    <cacheHierarchy uniqueName="[Last interest date].[Ten Days of Trimester]" caption="Last interest date.Ten Days of Trimester" attribute="1" time="1" defaultMemberUniqueName="[Last interest date].[Ten Days of Trimester].[All]" allUniqueName="[Last interest date].[Ten Days of Trimester].[All]" dimensionUniqueName="[Last interest date]" displayFolder="" count="0" unbalanced="0"/>
    <cacheHierarchy uniqueName="[Last interest date].[Ten Days of Year]" caption="Last interest date.Ten Days of Year" attribute="1" time="1" defaultMemberUniqueName="[Last interest date].[Ten Days of Year].[All]" allUniqueName="[Last interest date].[Ten Days of Year].[All]" dimensionUniqueName="[Last interest date]" displayFolder="" count="0" unbalanced="0"/>
    <cacheHierarchy uniqueName="[Last interest date].[Trimester]" caption="Last interest date.Trimester" attribute="1" time="1" defaultMemberUniqueName="[Last interest date].[Trimester].[All]" allUniqueName="[Last interest date].[Trimester].[All]" dimensionUniqueName="[Last interest date]" displayFolder="" count="0" unbalanced="0"/>
    <cacheHierarchy uniqueName="[Last interest date].[Trimester of Year]" caption="Last interest date.Trimester of Year" attribute="1" time="1" defaultMemberUniqueName="[Last interest date].[Trimester of Year].[All]" allUniqueName="[Last interest date].[Trimester of Year].[All]" dimensionUniqueName="[Last interest date]" displayFolder="" count="0" unbalanced="0"/>
    <cacheHierarchy uniqueName="[Last interest date].[Week]" caption="Last interest date.Week" attribute="1" time="1" defaultMemberUniqueName="[Last interest date].[Week].[All]" allUniqueName="[Last interest date].[Week].[All]" dimensionUniqueName="[Last interest date]" displayFolder="" count="0" unbalanced="0"/>
    <cacheHierarchy uniqueName="[Last interest date].[Week of Half Year]" caption="Last interest date.Week of Half Year" attribute="1" time="1" defaultMemberUniqueName="[Last interest date].[Week of Half Year].[All]" allUniqueName="[Last interest date].[Week of Half Year].[All]" dimensionUniqueName="[Last interest date]" displayFolder="" count="0" unbalanced="0"/>
    <cacheHierarchy uniqueName="[Last interest date].[Week of Month]" caption="Last interest date.Week of Month" attribute="1" time="1" defaultMemberUniqueName="[Last interest date].[Week of Month].[All]" allUniqueName="[Last interest date].[Week of Month].[All]" dimensionUniqueName="[Last interest date]" displayFolder="" count="0" unbalanced="0"/>
    <cacheHierarchy uniqueName="[Last interest date].[Week of Quarter]" caption="Last interest date.Week of Quarter" attribute="1" time="1" defaultMemberUniqueName="[Last interest date].[Week of Quarter].[All]" allUniqueName="[Last interest date].[Week of Quarter].[All]" dimensionUniqueName="[Last interest date]" displayFolder="" count="0" unbalanced="0"/>
    <cacheHierarchy uniqueName="[Last interest date].[Week of Trimester]" caption="Last interest date.Week of Trimester" attribute="1" time="1" defaultMemberUniqueName="[Last interest date].[Week of Trimester].[All]" allUniqueName="[Last interest date].[Week of Trimester].[All]" dimensionUniqueName="[Last interest date]" displayFolder="" count="0" unbalanced="0"/>
    <cacheHierarchy uniqueName="[Last interest date].[Week of Year]" caption="Last interest date.Week of Year" attribute="1" time="1" defaultMemberUniqueName="[Last interest date].[Week of Year].[All]" allUniqueName="[Last interest date].[Week of Year].[All]" dimensionUniqueName="[Last interest date]" displayFolder="" count="0" unbalanced="0"/>
    <cacheHierarchy uniqueName="[Last interest date].[Year]" caption="Last interest date.Year" attribute="1" time="1" defaultMemberUniqueName="[Last interest date].[Year].[All]" allUniqueName="[Last interest date].[Year].[All]" dimensionUniqueName="[Last interest date]" displayFolder="" count="0" unbalanced="0"/>
    <cacheHierarchy uniqueName="[Last interest date].[Year - Half Year - Quarter - Month - Ten Days - Date]" caption="Last interest date.Year - Half Year - Quarter - Month - Ten Days - Date" time="1" defaultMemberUniqueName="[Last interest date].[Year - Half Year - Quarter - Month - Ten Days - Date].[All]" allUniqueName="[Last interest date].[Year - Half Year - Quarter - Month - Ten Days - Date].[All]" dimensionUniqueName="[Last interest date]" displayFolder="" count="0" unbalanced="0"/>
    <cacheHierarchy uniqueName="[Last interest date].[Year - Month - Date]" caption="Last interest date.Year - Month - Date" time="1" defaultMemberUniqueName="[Last interest date].[Year - Month - Date].[All]" allUniqueName="[Last interest date].[Year - Month - Date].[All]" dimensionUniqueName="[Last interest date]" displayFolder="" count="0" unbalanced="0"/>
    <cacheHierarchy uniqueName="[Last interest date].[Year - Quarter - Month - Date]" caption="Last interest date.Year - Quarter - Month - Date" time="1" defaultMemberUniqueName="[Last interest date].[Year - Quarter - Month - Date].[All]" allUniqueName="[Last interest date].[Year - Quarter - Month - Date].[All]" dimensionUniqueName="[Last interest date]" displayFolder="" count="0" unbalanced="0"/>
    <cacheHierarchy uniqueName="[Last interest date].[Year - Quarter - Month - Week - Date]" caption="Last interest date.Year - Quarter - Month - Week - Date" time="1" defaultMemberUniqueName="[Last interest date].[Year - Quarter - Month - Week - Date].[All]" allUniqueName="[Last interest date].[Year - Quarter - Month - Week - Date].[All]" dimensionUniqueName="[Last interest date]" displayFolder="" count="0" unbalanced="0"/>
    <cacheHierarchy uniqueName="[Last interest date].[Year - Trimester - Month - Ten Days - Date]" caption="Last interest date.Year - Trimester - Month - Ten Days - Date" time="1" defaultMemberUniqueName="[Last interest date].[Year - Trimester - Month - Ten Days - Date].[All]" allUniqueName="[Last interest date].[Year - Trimester - Month - Ten Days - Date].[All]" dimensionUniqueName="[Last interest date]" displayFolder="" count="0" unbalanced="0"/>
    <cacheHierarchy uniqueName="[Last interest date].[Year - Week - Date]" caption="Last interest date.Year - Week - Date" time="1" defaultMemberUniqueName="[Last interest date].[Year - Week - Date].[All]" allUniqueName="[Last interest date].[Year - Week - Date].[All]" dimensionUniqueName="[Last interest date]" displayFolder="" count="0" unbalanced="0"/>
    <cacheHierarchy uniqueName="[Last interest date - fiscal calendar].[Company accounts ID]" caption="Last interest date - fiscal calendar.Company accounts ID" attribute="1" time="1" defaultMemberUniqueName="[Last interest date - fiscal calendar].[Company accounts ID].[All]" allUniqueName="[Last interest date - fiscal calendar].[Company accounts ID].[All]" dimensionUniqueName="[Last interest date - fiscal calendar]" displayFolder="" count="0" unbalanced="0"/>
    <cacheHierarchy uniqueName="[Last interest date - fiscal calendar].[Date]" caption="Last interest date - fiscal calendar.Date" attribute="1" time="1" keyAttribute="1" defaultMemberUniqueName="[Last interest date - fiscal calendar].[Date].[All]" allUniqueName="[Last interest date - fiscal calendar].[Date].[All]" dimensionUniqueName="[Last interest date - fiscal calendar]" displayFolder="" count="0" memberValueDatatype="130" unbalanced="0"/>
    <cacheHierarchy uniqueName="[Last interest date - fiscal calendar].[IsNotApplicable]" caption="Last interest date - fiscal calendar.IsNotApplicable" attribute="1" time="1" defaultMemberUniqueName="[Last interest date - fiscal calendar].[IsNotApplicable].[All]" allUniqueName="[Last interest date - fiscal calendar].[IsNotApplicable].[All]" dimensionUniqueName="[Last interest date - fiscal calendar]" displayFolder="" count="0" unbalanced="0"/>
    <cacheHierarchy uniqueName="[Last interest date - fiscal calendar].[Month]" caption="Last interest date - fiscal calendar.Month" attribute="1" time="1" defaultMemberUniqueName="[Last interest date - fiscal calendar].[Month].[All]" allUniqueName="[Last interest date - fiscal calendar].[Month].[All]" dimensionUniqueName="[Last interest date - fiscal calendar]" displayFolder="" count="0" unbalanced="0"/>
    <cacheHierarchy uniqueName="[Last interest date - fiscal calendar].[Period]" caption="Last interest date - fiscal calendar.Period" attribute="1" time="1" defaultMemberUniqueName="[Last interest date - fiscal calendar].[Period].[All]" allUniqueName="[Last interest date - fiscal calendar].[Period].[All]" dimensionUniqueName="[Last interest date - fiscal calendar]" displayFolder="" count="0" unbalanced="0"/>
    <cacheHierarchy uniqueName="[Last interest date - fiscal calendar].[Quarter]" caption="Last interest date - fiscal calendar.Quarter" attribute="1" time="1" defaultMemberUniqueName="[Last interest date - fiscal calendar].[Quarter].[All]" allUniqueName="[Last interest date - fiscal calendar].[Quarter].[All]" dimensionUniqueName="[Last interest date - fiscal calendar]" displayFolder="" count="0" unbalanced="0"/>
    <cacheHierarchy uniqueName="[Last interest date - fiscal calendar].[Year]" caption="Last interest date - fiscal calendar.Year" attribute="1" time="1" defaultMemberUniqueName="[Last interest date - fiscal calendar].[Year].[All]" allUniqueName="[Last interest date - fiscal calendar].[Year].[All]" dimensionUniqueName="[Last interest date - fiscal calendar]" displayFolder="" count="0" unbalanced="0"/>
    <cacheHierarchy uniqueName="[Last interest date - fiscal calendar].[Year quarter period month date]" caption="Last interest date - fiscal calendar.Year quarter period month date" time="1" defaultMemberUniqueName="[Last interest date - fiscal calendar].[Year quarter period month date].[All]" allUniqueName="[Last interest date - fiscal calendar].[Year quarter period month date].[All]" dimensionUniqueName="[Last interest date - fiscal calendar]" displayFolder="" count="0" unbalanced="0"/>
    <cacheHierarchy uniqueName="[Ledger balance].[Dimension set]" caption="Dimension set" attribute="1" defaultMemberUniqueName="[Ledger balance].[Dimension set].[All]" allUniqueName="[Ledger balance].[Dimension set].[All]" dimensionUniqueName="[Ledger balance]" displayFolder="" count="0" unbalanced="0"/>
    <cacheHierarchy uniqueName="[Ledger balance].[IsNotApplicable]" caption="IsNotApplicable" attribute="1" defaultMemberUniqueName="[Ledger balance].[IsNotApplicable].[All]" allUniqueName="[Ledger balance].[IsNotApplicable].[All]" dimensionUniqueName="[Ledger balance]" displayFolder="" count="0" unbalanced="0"/>
    <cacheHierarchy uniqueName="[Ledger balance].[Ledger balance]" caption="Ledger balance" attribute="1" keyAttribute="1" defaultMemberUniqueName="[Ledger balance].[Ledger balance].[All]" allUniqueName="[Ledger balance].[Ledger balance].[All]" dimensionUniqueName="[Ledger balance]" displayFolder="" count="0" unbalanced="0"/>
    <cacheHierarchy uniqueName="[Ledger balance].[Posting layer]" caption="Posting layer" attribute="1" defaultMemberUniqueName="[Ledger balance].[Posting layer].[All]" allUniqueName="[Ledger balance].[Posting layer].[All]" dimensionUniqueName="[Ledger balance]" displayFolder="" count="2" unbalanced="0"/>
    <cacheHierarchy uniqueName="[Ledger budget].[Budget register entry status]" caption="Budget register entry status" attribute="1" defaultMemberUniqueName="[Ledger budget].[Budget register entry status].[All]" allUniqueName="[Ledger budget].[Budget register entry status].[All]" dimensionUniqueName="[Ledger budget]" displayFolder="" count="2" unbalanced="0">
      <fieldsUsage count="2">
        <fieldUsage x="-1"/>
        <fieldUsage x="25"/>
      </fieldsUsage>
    </cacheHierarchy>
    <cacheHierarchy uniqueName="[Ledger budget].[Budget type]" caption="Budget type" attribute="1" defaultMemberUniqueName="[Ledger budget].[Budget type].[All]" allUniqueName="[Ledger budget].[Budget type].[All]" dimensionUniqueName="[Ledger budget]" displayFolder="" count="2" unbalanced="0">
      <fieldsUsage count="2">
        <fieldUsage x="-1"/>
        <fieldUsage x="24"/>
      </fieldsUsage>
    </cacheHierarchy>
    <cacheHierarchy uniqueName="[Ledger budget].[IsOneTimeAmendment]" caption="IsOneTimeAmendment" attribute="1" defaultMemberUniqueName="[Ledger budget].[IsOneTimeAmendment].[All]" allUniqueName="[Ledger budget].[IsOneTimeAmendment].[All]" dimensionUniqueName="[Ledger budget]" displayFolder="" count="0" unbalanced="0"/>
    <cacheHierarchy uniqueName="[Ledger budget].[Type]" caption="Type" attribute="1" defaultMemberUniqueName="[Ledger budget].[Type].[All]" allUniqueName="[Ledger budget].[Type].[All]" dimensionUniqueName="[Ledger budget]" displayFolder="" count="0" unbalanced="0"/>
    <cacheHierarchy uniqueName="[Ledger budget model].[Budget name]" caption="Budget name" attribute="1" defaultMemberUniqueName="[Ledger budget model].[Budget name].[All]" allUniqueName="[Ledger budget model].[Budget name].[All]" dimensionUniqueName="[Ledger budget model]" displayFolder="" count="0" unbalanced="0"/>
    <cacheHierarchy uniqueName="[Ledger budget model].[IsNotApplicable]" caption="IsNotApplicable" attribute="1" defaultMemberUniqueName="[Ledger budget model].[IsNotApplicable].[All]" allUniqueName="[Ledger budget model].[IsNotApplicable].[All]" dimensionUniqueName="[Ledger budget model]" displayFolder="" count="0" unbalanced="0"/>
    <cacheHierarchy uniqueName="[Ledger budget model].[Ledger budget model]" caption="Ledger budget model" attribute="1" keyAttribute="1" defaultMemberUniqueName="[Ledger budget model].[Ledger budget model].[All]" allUniqueName="[Ledger budget model].[Ledger budget model].[All]" dimensionUniqueName="[Ledger budget model]" displayFolder="" count="0" unbalanced="0"/>
    <cacheHierarchy uniqueName="[Ledger budget model].[Model ID]" caption="Model ID" attribute="1" defaultMemberUniqueName="[Ledger budget model].[Model ID].[All]" allUniqueName="[Ledger budget model].[Model ID].[All]" dimensionUniqueName="[Ledger budget model]" displayFolder="" count="0" unbalanced="0"/>
    <cacheHierarchy uniqueName="[Ledger derived financial attribute value combinations].[Derived financial hierarchy attribute value combination]" caption="Derived financial hierarchy attribute value combination" attribute="1" defaultMemberUniqueName="[Ledger derived financial attribute value combinations].[Derived financial hierarchy attribute value combination].[All]" allUniqueName="[Ledger derived financial attribute value combinations].[Derived financial hierarchy attribute value combination].[All]" dimensionUniqueName="[Ledger derived financial attribute value combinations]" displayFolder="" count="2" unbalanced="0">
      <fieldsUsage count="2">
        <fieldUsage x="-1"/>
        <fieldUsage x="12"/>
      </fieldsUsage>
    </cacheHierarchy>
    <cacheHierarchy uniqueName="[Ledger derived financial attribute value combinations].[IsNotApplicable]" caption="IsNotApplicable" attribute="1" defaultMemberUniqueName="[Ledger derived financial attribute value combinations].[IsNotApplicable].[All]" allUniqueName="[Ledger derived financial attribute value combinations].[IsNotApplicable].[All]" dimensionUniqueName="[Ledger derived financial attribute value combinations]" displayFolder="" count="0" unbalanced="0"/>
    <cacheHierarchy uniqueName="[Ledger derived financial attribute value combinations].[Ledger derived financial attribute value combinations]" caption="Ledger derived financial attribute value combinations" attribute="1" keyAttribute="1" defaultMemberUniqueName="[Ledger derived financial attribute value combinations].[Ledger derived financial attribute value combinations].[All]" allUniqueName="[Ledger derived financial attribute value combinations].[Ledger derived financial attribute value combinations].[All]" dimensionUniqueName="[Ledger derived financial attribute value combinations]" displayFolder="" count="0" unbalanced="0"/>
    <cacheHierarchy uniqueName="[Ledger Derived Financial Hierarchy Results].[IsNotApplicable]" caption="IsNotApplicable" attribute="1" defaultMemberUniqueName="[Ledger Derived Financial Hierarchy Results].[IsNotApplicable].[All]" allUniqueName="[Ledger Derived Financial Hierarchy Results].[IsNotApplicable].[All]" dimensionUniqueName="[Ledger Derived Financial Hierarchy Results]" displayFolder="" count="0" unbalanced="0"/>
    <cacheHierarchy uniqueName="[Ledger Derived Financial Hierarchy Results].[Ledger Derived Financial Hierarchy Results]" caption="Ledger Derived Financial Hierarchy Results" attribute="1" keyAttribute="1" defaultMemberUniqueName="[Ledger Derived Financial Hierarchy Results].[Ledger Derived Financial Hierarchy Results].[All]" allUniqueName="[Ledger Derived Financial Hierarchy Results].[Ledger Derived Financial Hierarchy Results].[All]" dimensionUniqueName="[Ledger Derived Financial Hierarchy Results]" displayFolder="" count="0" unbalanced="0"/>
    <cacheHierarchy uniqueName="[Ledger transaction].[Fiscal period type]" caption="Fiscal period type" attribute="1" defaultMemberUniqueName="[Ledger transaction].[Fiscal period type].[All]" allUniqueName="[Ledger transaction].[Fiscal period type].[All]" dimensionUniqueName="[Ledger transaction]" displayFolder="" count="2" unbalanced="0">
      <fieldsUsage count="2">
        <fieldUsage x="-1"/>
        <fieldUsage x="22"/>
      </fieldsUsage>
    </cacheHierarchy>
    <cacheHierarchy uniqueName="[Ledger transaction].[Posting layer]" caption="Posting layer" attribute="1" defaultMemberUniqueName="[Ledger transaction].[Posting layer].[All]" allUniqueName="[Ledger transaction].[Posting layer].[All]" dimensionUniqueName="[Ledger transaction]" displayFolder="" count="2" unbalanced="0"/>
    <cacheHierarchy uniqueName="[Ledger transaction].[Posting type]" caption="Posting type" attribute="1" defaultMemberUniqueName="[Ledger transaction].[Posting type].[All]" allUniqueName="[Ledger transaction].[Posting type].[All]" dimensionUniqueName="[Ledger transaction]" displayFolder="" count="2" unbalanced="0">
      <fieldsUsage count="2">
        <fieldUsage x="-1"/>
        <fieldUsage x="23"/>
      </fieldsUsage>
    </cacheHierarchy>
    <cacheHierarchy uniqueName="[Ledger transaction].[Transaction type]" caption="Transaction type" attribute="1" defaultMemberUniqueName="[Ledger transaction].[Transaction type].[All]" allUniqueName="[Ledger transaction].[Transaction type].[All]" dimensionUniqueName="[Ledger transaction]" displayFolder="" count="2" unbalanced="0"/>
    <cacheHierarchy uniqueName="[OLAPAGREEMENT].[KeyAttribute]" caption="KeyAttribute" attribute="1" keyAttribute="1" defaultMemberUniqueName="[OLAPAGREEMENT].[KeyAttribute].[All]" allUniqueName="[OLAPAGREEMENT].[KeyAttribute].[All]" dimensionUniqueName="[OLAPAGREEMENT]" displayFolder="" count="0" unbalanced="0"/>
    <cacheHierarchy uniqueName="[OLAPAGREEMENT].[NameAttribute]" caption="NameAttribute" attribute="1" defaultMemberUniqueName="[OLAPAGREEMENT].[NameAttribute].[All]" allUniqueName="[OLAPAGREEMENT].[NameAttribute].[All]" dimensionUniqueName="[OLAPAGREEMENT]" displayFolder="" count="0" unbalanced="0"/>
    <cacheHierarchy uniqueName="[OLAPAGREEMENT].[ValueAttribute]" caption="ValueAttribute" attribute="1" defaultMemberUniqueName="[OLAPAGREEMENT].[ValueAttribute].[All]" allUniqueName="[OLAPAGREEMENT].[ValueAttribute].[All]" dimensionUniqueName="[OLAPAGREEMENT]" displayFolder="" count="0" unbalanced="0"/>
    <cacheHierarchy uniqueName="[OLAPBALOBJ].[KeyAttribute]" caption="KeyAttribute" attribute="1" keyAttribute="1" defaultMemberUniqueName="[OLAPBALOBJ].[KeyAttribute].[All]" allUniqueName="[OLAPBALOBJ].[KeyAttribute].[All]" dimensionUniqueName="[OLAPBALOBJ]" displayFolder="" count="0" unbalanced="0"/>
    <cacheHierarchy uniqueName="[OLAPBALOBJ].[NameAttribute]" caption="NameAttribute" attribute="1" defaultMemberUniqueName="[OLAPBALOBJ].[NameAttribute].[All]" allUniqueName="[OLAPBALOBJ].[NameAttribute].[All]" dimensionUniqueName="[OLAPBALOBJ]" displayFolder="" count="0" unbalanced="0"/>
    <cacheHierarchy uniqueName="[OLAPBALOBJ].[ValueAttribute]" caption="ValueAttribute" attribute="1" defaultMemberUniqueName="[OLAPBALOBJ].[ValueAttribute].[All]" allUniqueName="[OLAPBALOBJ].[ValueAttribute].[All]" dimensionUniqueName="[OLAPBALOBJ]" displayFolder="" count="0" unbalanced="0"/>
    <cacheHierarchy uniqueName="[OLAPBASUB].[KeyAttribute]" caption="KeyAttribute" attribute="1" keyAttribute="1" defaultMemberUniqueName="[OLAPBASUB].[KeyAttribute].[All]" allUniqueName="[OLAPBASUB].[KeyAttribute].[All]" dimensionUniqueName="[OLAPBASUB]" displayFolder="" count="0" unbalanced="0"/>
    <cacheHierarchy uniqueName="[OLAPBASUB].[NameAttribute]" caption="NameAttribute" attribute="1" defaultMemberUniqueName="[OLAPBASUB].[NameAttribute].[All]" allUniqueName="[OLAPBASUB].[NameAttribute].[All]" dimensionUniqueName="[OLAPBASUB]" displayFolder="" count="0" unbalanced="0"/>
    <cacheHierarchy uniqueName="[OLAPBASUB].[ValueAttribute]" caption="ValueAttribute" attribute="1" defaultMemberUniqueName="[OLAPBASUB].[ValueAttribute].[All]" allUniqueName="[OLAPBASUB].[ValueAttribute].[All]" dimensionUniqueName="[OLAPBASUB]" displayFolder="" count="0" unbalanced="0"/>
    <cacheHierarchy uniqueName="[OLAPDEPARTMENTPY].[KeyAttribute]" caption="KeyAttribute" attribute="1" keyAttribute="1" defaultMemberUniqueName="[OLAPDEPARTMENTPY].[KeyAttribute].[All]" allUniqueName="[OLAPDEPARTMENTPY].[KeyAttribute].[All]" dimensionUniqueName="[OLAPDEPARTMENTPY]" displayFolder="" count="0" unbalanced="0"/>
    <cacheHierarchy uniqueName="[OLAPDEPARTMENTPY].[NameAttribute]" caption="NameAttribute" attribute="1" defaultMemberUniqueName="[OLAPDEPARTMENTPY].[NameAttribute].[All]" allUniqueName="[OLAPDEPARTMENTPY].[NameAttribute].[All]" dimensionUniqueName="[OLAPDEPARTMENTPY]" displayFolder="" count="0" unbalanced="0"/>
    <cacheHierarchy uniqueName="[OLAPDEPARTMENTPY].[ValueAttribute]" caption="ValueAttribute" attribute="1" defaultMemberUniqueName="[OLAPDEPARTMENTPY].[ValueAttribute].[All]" allUniqueName="[OLAPDEPARTMENTPY].[ValueAttribute].[All]" dimensionUniqueName="[OLAPDEPARTMENTPY]" displayFolder="" count="0" unbalanced="0"/>
    <cacheHierarchy uniqueName="[OLAPFUND].[KeyAttribute]" caption="KeyAttribute" attribute="1" keyAttribute="1" defaultMemberUniqueName="[OLAPFUND].[KeyAttribute].[All]" allUniqueName="[OLAPFUND].[KeyAttribute].[All]" dimensionUniqueName="[OLAPFUND]" displayFolder="" count="0" unbalanced="0"/>
    <cacheHierarchy uniqueName="[OLAPFUND].[NameAttribute]" caption="NameAttribute" attribute="1" defaultMemberUniqueName="[OLAPFUND].[NameAttribute].[All]" allUniqueName="[OLAPFUND].[NameAttribute].[All]" dimensionUniqueName="[OLAPFUND]" displayFolder="" count="2" unbalanced="0">
      <fieldsUsage count="2">
        <fieldUsage x="-1"/>
        <fieldUsage x="8"/>
      </fieldsUsage>
    </cacheHierarchy>
    <cacheHierarchy uniqueName="[OLAPFUND].[ValueAttribute]" caption="ValueAttribute" attribute="1" defaultMemberUniqueName="[OLAPFUND].[ValueAttribute].[All]" allUniqueName="[OLAPFUND].[ValueAttribute].[All]" dimensionUniqueName="[OLAPFUND]" displayFolder="" count="2" unbalanced="0">
      <fieldsUsage count="2">
        <fieldUsage x="-1"/>
        <fieldUsage x="13"/>
      </fieldsUsage>
    </cacheHierarchy>
    <cacheHierarchy uniqueName="[OLAPMAINACCOUNT].[KeyAttribute]" caption="KeyAttribute" attribute="1" keyAttribute="1" defaultMemberUniqueName="[OLAPMAINACCOUNT].[KeyAttribute].[All]" allUniqueName="[OLAPMAINACCOUNT].[KeyAttribute].[All]" dimensionUniqueName="[OLAPMAINACCOUNT]" displayFolder="" count="0" unbalanced="0"/>
    <cacheHierarchy uniqueName="[OLAPMAINACCOUNT].[NameAttribute]" caption="NameAttribute" attribute="1" defaultMemberUniqueName="[OLAPMAINACCOUNT].[NameAttribute].[All]" allUniqueName="[OLAPMAINACCOUNT].[NameAttribute].[All]" dimensionUniqueName="[OLAPMAINACCOUNT]" displayFolder="" count="0" unbalanced="0"/>
    <cacheHierarchy uniqueName="[OLAPMAINACCOUNT].[ValueAttribute]" caption="ValueAttribute" attribute="1" defaultMemberUniqueName="[OLAPMAINACCOUNT].[ValueAttribute].[All]" allUniqueName="[OLAPMAINACCOUNT].[ValueAttribute].[All]" dimensionUniqueName="[OLAPMAINACCOUNT]" displayFolder="" count="0" unbalanced="0"/>
    <cacheHierarchy uniqueName="[OLAPNBU].[KeyAttribute]" caption="KeyAttribute" attribute="1" keyAttribute="1" defaultMemberUniqueName="[OLAPNBU].[KeyAttribute].[All]" allUniqueName="[OLAPNBU].[KeyAttribute].[All]" dimensionUniqueName="[OLAPNBU]" displayFolder="" count="0" unbalanced="0"/>
    <cacheHierarchy uniqueName="[OLAPNBU].[NameAttribute]" caption="NameAttribute" attribute="1" defaultMemberUniqueName="[OLAPNBU].[NameAttribute].[All]" allUniqueName="[OLAPNBU].[NameAttribute].[All]" dimensionUniqueName="[OLAPNBU]" displayFolder="" count="2" unbalanced="0">
      <fieldsUsage count="2">
        <fieldUsage x="-1"/>
        <fieldUsage x="15"/>
      </fieldsUsage>
    </cacheHierarchy>
    <cacheHierarchy uniqueName="[OLAPNBU].[ValueAttribute]" caption="ValueAttribute" attribute="1" defaultMemberUniqueName="[OLAPNBU].[ValueAttribute].[All]" allUniqueName="[OLAPNBU].[ValueAttribute].[All]" dimensionUniqueName="[OLAPNBU]" displayFolder="" count="2" unbalanced="0">
      <fieldsUsage count="2">
        <fieldUsage x="-1"/>
        <fieldUsage x="14"/>
      </fieldsUsage>
    </cacheHierarchy>
    <cacheHierarchy uniqueName="[OLAPPAYROLL].[KeyAttribute]" caption="KeyAttribute" attribute="1" keyAttribute="1" defaultMemberUniqueName="[OLAPPAYROLL].[KeyAttribute].[All]" allUniqueName="[OLAPPAYROLL].[KeyAttribute].[All]" dimensionUniqueName="[OLAPPAYROLL]" displayFolder="" count="0" unbalanced="0"/>
    <cacheHierarchy uniqueName="[OLAPPAYROLL].[NameAttribute]" caption="NameAttribute" attribute="1" defaultMemberUniqueName="[OLAPPAYROLL].[NameAttribute].[All]" allUniqueName="[OLAPPAYROLL].[NameAttribute].[All]" dimensionUniqueName="[OLAPPAYROLL]" displayFolder="" count="0" unbalanced="0"/>
    <cacheHierarchy uniqueName="[OLAPPAYROLL].[ValueAttribute]" caption="ValueAttribute" attribute="1" defaultMemberUniqueName="[OLAPPAYROLL].[ValueAttribute].[All]" allUniqueName="[OLAPPAYROLL].[ValueAttribute].[All]" dimensionUniqueName="[OLAPPAYROLL]" displayFolder="" count="0" unbalanced="0"/>
    <cacheHierarchy uniqueName="[OLAPREVOBJ].[KeyAttribute]" caption="KeyAttribute" attribute="1" keyAttribute="1" defaultMemberUniqueName="[OLAPREVOBJ].[KeyAttribute].[All]" allUniqueName="[OLAPREVOBJ].[KeyAttribute].[All]" dimensionUniqueName="[OLAPREVOBJ]" displayFolder="" count="0" unbalanced="0"/>
    <cacheHierarchy uniqueName="[OLAPREVOBJ].[NameAttribute]" caption="NameAttribute" attribute="1" defaultMemberUniqueName="[OLAPREVOBJ].[NameAttribute].[All]" allUniqueName="[OLAPREVOBJ].[NameAttribute].[All]" dimensionUniqueName="[OLAPREVOBJ]" displayFolder="" count="0" unbalanced="0"/>
    <cacheHierarchy uniqueName="[OLAPREVOBJ].[ValueAttribute]" caption="ValueAttribute" attribute="1" defaultMemberUniqueName="[OLAPREVOBJ].[ValueAttribute].[All]" allUniqueName="[OLAPREVOBJ].[ValueAttribute].[All]" dimensionUniqueName="[OLAPREVOBJ]" displayFolder="" count="0" unbalanced="0"/>
    <cacheHierarchy uniqueName="[OLAPTRANCODE].[KeyAttribute]" caption="KeyAttribute" attribute="1" keyAttribute="1" defaultMemberUniqueName="[OLAPTRANCODE].[KeyAttribute].[All]" allUniqueName="[OLAPTRANCODE].[KeyAttribute].[All]" dimensionUniqueName="[OLAPTRANCODE]" displayFolder="" count="0" unbalanced="0"/>
    <cacheHierarchy uniqueName="[OLAPTRANCODE].[NameAttribute]" caption="NameAttribute" attribute="1" defaultMemberUniqueName="[OLAPTRANCODE].[NameAttribute].[All]" allUniqueName="[OLAPTRANCODE].[NameAttribute].[All]" dimensionUniqueName="[OLAPTRANCODE]" displayFolder="" count="0" unbalanced="0"/>
    <cacheHierarchy uniqueName="[OLAPTRANCODE].[ValueAttribute]" caption="ValueAttribute" attribute="1" defaultMemberUniqueName="[OLAPTRANCODE].[ValueAttribute].[All]" allUniqueName="[OLAPTRANCODE].[ValueAttribute].[All]" dimensionUniqueName="[OLAPTRANCODE]" displayFolder="" count="0" unbalanced="0"/>
    <cacheHierarchy uniqueName="[Purchase order].[Document state]" caption="Document state" attribute="1" defaultMemberUniqueName="[Purchase order].[Document state].[All]" allUniqueName="[Purchase order].[Document state].[All]" dimensionUniqueName="[Purchase order]" displayFolder="" count="0" unbalanced="0"/>
    <cacheHierarchy uniqueName="[Purchase order].[IsNotApplicable]" caption="IsNotApplicable" attribute="1" defaultMemberUniqueName="[Purchase order].[IsNotApplicable].[All]" allUniqueName="[Purchase order].[IsNotApplicable].[All]" dimensionUniqueName="[Purchase order]" displayFolder="" count="0" unbalanced="0"/>
    <cacheHierarchy uniqueName="[Purchase order].[Purchase ID]" caption="Purchase ID" attribute="1" keyAttribute="1" defaultMemberUniqueName="[Purchase order].[Purchase ID].[All]" allUniqueName="[Purchase order].[Purchase ID].[All]" dimensionUniqueName="[Purchase order]" displayFolder="" count="0" unbalanced="0"/>
    <cacheHierarchy uniqueName="[Purchase order].[Purchase status]" caption="Purchase status" attribute="1" defaultMemberUniqueName="[Purchase order].[Purchase status].[All]" allUniqueName="[Purchase order].[Purchase status].[All]" dimensionUniqueName="[Purchase order]" displayFolder="" count="0" unbalanced="0"/>
    <cacheHierarchy uniqueName="[Purchase order].[Purchase type]" caption="Purchase type" attribute="1" defaultMemberUniqueName="[Purchase order].[Purchase type].[All]" allUniqueName="[Purchase order].[Purchase type].[All]" dimensionUniqueName="[Purchase order]" displayFolder="" count="0" unbalanced="0"/>
    <cacheHierarchy uniqueName="[Sales order].[IsNotApplicable]" caption="IsNotApplicable" attribute="1" defaultMemberUniqueName="[Sales order].[IsNotApplicable].[All]" allUniqueName="[Sales order].[IsNotApplicable].[All]" dimensionUniqueName="[Sales order]" displayFolder="" count="0" unbalanced="0"/>
    <cacheHierarchy uniqueName="[Sales order].[Line status]" caption="Line status" attribute="1" defaultMemberUniqueName="[Sales order].[Line status].[All]" allUniqueName="[Sales order].[Line status].[All]" dimensionUniqueName="[Sales order]" displayFolder="" count="0" unbalanced="0"/>
    <cacheHierarchy uniqueName="[Sales order].[Sales ID]" caption="Sales ID" attribute="1" defaultMemberUniqueName="[Sales order].[Sales ID].[All]" allUniqueName="[Sales order].[Sales ID].[All]" dimensionUniqueName="[Sales order]" displayFolder="" count="0" unbalanced="0"/>
    <cacheHierarchy uniqueName="[Sales order].[Sales order]" caption="Sales order" attribute="1" keyAttribute="1" defaultMemberUniqueName="[Sales order].[Sales order].[All]" allUniqueName="[Sales order].[Sales order].[All]" dimensionUniqueName="[Sales order]" displayFolder="" count="0" unbalanced="0"/>
    <cacheHierarchy uniqueName="[Sales order].[Sales type]" caption="Sales type" attribute="1" defaultMemberUniqueName="[Sales order].[Sales type].[All]" allUniqueName="[Sales order].[Sales type].[All]" dimensionUniqueName="[Sales order]" displayFolder="" count="0" unbalanced="0"/>
    <cacheHierarchy uniqueName="[Transaction date].[Date]" caption="Transaction date.Date" attribute="1" time="1" defaultMemberUniqueName="[Transaction date].[Date].[All]" allUniqueName="[Transaction date].[Date].[All]" dimensionUniqueName="[Transaction date]" displayFolder="" count="0" unbalanced="0"/>
    <cacheHierarchy uniqueName="[Transaction date].[Date Key]" caption="Transaction date.Date Key" attribute="1" time="1" keyAttribute="1" defaultMemberUniqueName="[Transaction date].[Date Key].[All]" allUniqueName="[Transaction date].[Date Key].[All]" dimensionUniqueName="[Transaction date]" displayFolder="" count="0" memberValueDatatype="20" unbalanced="0"/>
    <cacheHierarchy uniqueName="[Transaction date].[Day of Half Year]" caption="Transaction date.Day of Half Year" attribute="1" time="1" defaultMemberUniqueName="[Transaction date].[Day of Half Year].[All]" allUniqueName="[Transaction date].[Day of Half Year].[All]" dimensionUniqueName="[Transaction date]" displayFolder="" count="0" unbalanced="0"/>
    <cacheHierarchy uniqueName="[Transaction date].[Day of Month]" caption="Transaction date.Day of Month" attribute="1" time="1" defaultMemberUniqueName="[Transaction date].[Day of Month].[All]" allUniqueName="[Transaction date].[Day of Month].[All]" dimensionUniqueName="[Transaction date]" displayFolder="" count="0" unbalanced="0"/>
    <cacheHierarchy uniqueName="[Transaction date].[Day of Quarter]" caption="Transaction date.Day of Quarter" attribute="1" time="1" defaultMemberUniqueName="[Transaction date].[Day of Quarter].[All]" allUniqueName="[Transaction date].[Day of Quarter].[All]" dimensionUniqueName="[Transaction date]" displayFolder="" count="0" unbalanced="0"/>
    <cacheHierarchy uniqueName="[Transaction date].[Day of Ten Days]" caption="Transaction date.Day of Ten Days" attribute="1" time="1" defaultMemberUniqueName="[Transaction date].[Day of Ten Days].[All]" allUniqueName="[Transaction date].[Day of Ten Days].[All]" dimensionUniqueName="[Transaction date]" displayFolder="" count="0" unbalanced="0"/>
    <cacheHierarchy uniqueName="[Transaction date].[Day of Trimester]" caption="Transaction date.Day of Trimester" attribute="1" time="1" defaultMemberUniqueName="[Transaction date].[Day of Trimester].[All]" allUniqueName="[Transaction date].[Day of Trimester].[All]" dimensionUniqueName="[Transaction date]" displayFolder="" count="0" unbalanced="0"/>
    <cacheHierarchy uniqueName="[Transaction date].[Day of Week]" caption="Transaction date.Day of Week" attribute="1" time="1" defaultMemberUniqueName="[Transaction date].[Day of Week].[All]" allUniqueName="[Transaction date].[Day of Week].[All]" dimensionUniqueName="[Transaction date]" displayFolder="" count="0" unbalanced="0"/>
    <cacheHierarchy uniqueName="[Transaction date].[Day of Year]" caption="Transaction date.Day of Year" attribute="1" time="1" defaultMemberUniqueName="[Transaction date].[Day of Year].[All]" allUniqueName="[Transaction date].[Day of Year].[All]" dimensionUniqueName="[Transaction date]" displayFolder="" count="0" unbalanced="0"/>
    <cacheHierarchy uniqueName="[Transaction date].[Half Year]" caption="Transaction date.Half Year" attribute="1" time="1" defaultMemberUniqueName="[Transaction date].[Half Year].[All]" allUniqueName="[Transaction date].[Half Year].[All]" dimensionUniqueName="[Transaction date]" displayFolder="" count="0" unbalanced="0"/>
    <cacheHierarchy uniqueName="[Transaction date].[Half Year of Year]" caption="Transaction date.Half Year of Year" attribute="1" time="1" defaultMemberUniqueName="[Transaction date].[Half Year of Year].[All]" allUniqueName="[Transaction date].[Half Year of Year].[All]" dimensionUniqueName="[Transaction date]" displayFolder="" count="0" unbalanced="0"/>
    <cacheHierarchy uniqueName="[Transaction date].[Month]" caption="Transaction date.Month" attribute="1" time="1" defaultMemberUniqueName="[Transaction date].[Month].[All]" allUniqueName="[Transaction date].[Month].[All]" dimensionUniqueName="[Transaction date]" displayFolder="" count="2" unbalanced="0">
      <fieldsUsage count="2">
        <fieldUsage x="-1"/>
        <fieldUsage x="16"/>
      </fieldsUsage>
    </cacheHierarchy>
    <cacheHierarchy uniqueName="[Transaction date].[Month of Half Year]" caption="Transaction date.Month of Half Year" attribute="1" time="1" defaultMemberUniqueName="[Transaction date].[Month of Half Year].[All]" allUniqueName="[Transaction date].[Month of Half Year].[All]" dimensionUniqueName="[Transaction date]" displayFolder="" count="0" unbalanced="0"/>
    <cacheHierarchy uniqueName="[Transaction date].[Month of Quarter]" caption="Transaction date.Month of Quarter" attribute="1" time="1" defaultMemberUniqueName="[Transaction date].[Month of Quarter].[All]" allUniqueName="[Transaction date].[Month of Quarter].[All]" dimensionUniqueName="[Transaction date]" displayFolder="" count="0" unbalanced="0"/>
    <cacheHierarchy uniqueName="[Transaction date].[Month of Trimester]" caption="Transaction date.Month of Trimester" attribute="1" time="1" defaultMemberUniqueName="[Transaction date].[Month of Trimester].[All]" allUniqueName="[Transaction date].[Month of Trimester].[All]" dimensionUniqueName="[Transaction date]" displayFolder="" count="0" unbalanced="0"/>
    <cacheHierarchy uniqueName="[Transaction date].[Month of Year]" caption="Transaction date.Month of Year" attribute="1" time="1" defaultMemberUniqueName="[Transaction date].[Month of Year].[All]" allUniqueName="[Transaction date].[Month of Year].[All]" dimensionUniqueName="[Transaction date]" displayFolder="" count="0" unbalanced="0"/>
    <cacheHierarchy uniqueName="[Transaction date].[Quarter]" caption="Transaction date.Quarter" attribute="1" time="1" defaultMemberUniqueName="[Transaction date].[Quarter].[All]" allUniqueName="[Transaction date].[Quarter].[All]" dimensionUniqueName="[Transaction date]" displayFolder="" count="0" unbalanced="0"/>
    <cacheHierarchy uniqueName="[Transaction date].[Quarter of Half Year]" caption="Transaction date.Quarter of Half Year" attribute="1" time="1" defaultMemberUniqueName="[Transaction date].[Quarter of Half Year].[All]" allUniqueName="[Transaction date].[Quarter of Half Year].[All]" dimensionUniqueName="[Transaction date]" displayFolder="" count="0" unbalanced="0"/>
    <cacheHierarchy uniqueName="[Transaction date].[Quarter of Year]" caption="Transaction date.Quarter of Year" attribute="1" time="1" defaultMemberUniqueName="[Transaction date].[Quarter of Year].[All]" allUniqueName="[Transaction date].[Quarter of Year].[All]" dimensionUniqueName="[Transaction date]" displayFolder="" count="0" unbalanced="0"/>
    <cacheHierarchy uniqueName="[Transaction date].[Ten Days]" caption="Transaction date.Ten Days" attribute="1" time="1" defaultMemberUniqueName="[Transaction date].[Ten Days].[All]" allUniqueName="[Transaction date].[Ten Days].[All]" dimensionUniqueName="[Transaction date]" displayFolder="" count="0" unbalanced="0"/>
    <cacheHierarchy uniqueName="[Transaction date].[Ten Days of Half Year]" caption="Transaction date.Ten Days of Half Year" attribute="1" time="1" defaultMemberUniqueName="[Transaction date].[Ten Days of Half Year].[All]" allUniqueName="[Transaction date].[Ten Days of Half Year].[All]" dimensionUniqueName="[Transaction date]" displayFolder="" count="0" unbalanced="0"/>
    <cacheHierarchy uniqueName="[Transaction date].[Ten Days of Month]" caption="Transaction date.Ten Days of Month" attribute="1" time="1" defaultMemberUniqueName="[Transaction date].[Ten Days of Month].[All]" allUniqueName="[Transaction date].[Ten Days of Month].[All]" dimensionUniqueName="[Transaction date]" displayFolder="" count="0" unbalanced="0"/>
    <cacheHierarchy uniqueName="[Transaction date].[Ten Days of Quarter]" caption="Transaction date.Ten Days of Quarter" attribute="1" time="1" defaultMemberUniqueName="[Transaction date].[Ten Days of Quarter].[All]" allUniqueName="[Transaction date].[Ten Days of Quarter].[All]" dimensionUniqueName="[Transaction date]" displayFolder="" count="0" unbalanced="0"/>
    <cacheHierarchy uniqueName="[Transaction date].[Ten Days of Trimester]" caption="Transaction date.Ten Days of Trimester" attribute="1" time="1" defaultMemberUniqueName="[Transaction date].[Ten Days of Trimester].[All]" allUniqueName="[Transaction date].[Ten Days of Trimester].[All]" dimensionUniqueName="[Transaction date]" displayFolder="" count="0" unbalanced="0"/>
    <cacheHierarchy uniqueName="[Transaction date].[Ten Days of Year]" caption="Transaction date.Ten Days of Year" attribute="1" time="1" defaultMemberUniqueName="[Transaction date].[Ten Days of Year].[All]" allUniqueName="[Transaction date].[Ten Days of Year].[All]" dimensionUniqueName="[Transaction date]" displayFolder="" count="0" unbalanced="0"/>
    <cacheHierarchy uniqueName="[Transaction date].[Trimester]" caption="Transaction date.Trimester" attribute="1" time="1" defaultMemberUniqueName="[Transaction date].[Trimester].[All]" allUniqueName="[Transaction date].[Trimester].[All]" dimensionUniqueName="[Transaction date]" displayFolder="" count="0" unbalanced="0"/>
    <cacheHierarchy uniqueName="[Transaction date].[Trimester of Year]" caption="Transaction date.Trimester of Year" attribute="1" time="1" defaultMemberUniqueName="[Transaction date].[Trimester of Year].[All]" allUniqueName="[Transaction date].[Trimester of Year].[All]" dimensionUniqueName="[Transaction date]" displayFolder="" count="0" unbalanced="0"/>
    <cacheHierarchy uniqueName="[Transaction date].[Week]" caption="Transaction date.Week" attribute="1" time="1" defaultMemberUniqueName="[Transaction date].[Week].[All]" allUniqueName="[Transaction date].[Week].[All]" dimensionUniqueName="[Transaction date]" displayFolder="" count="0" unbalanced="0"/>
    <cacheHierarchy uniqueName="[Transaction date].[Week of Half Year]" caption="Transaction date.Week of Half Year" attribute="1" time="1" defaultMemberUniqueName="[Transaction date].[Week of Half Year].[All]" allUniqueName="[Transaction date].[Week of Half Year].[All]" dimensionUniqueName="[Transaction date]" displayFolder="" count="0" unbalanced="0"/>
    <cacheHierarchy uniqueName="[Transaction date].[Week of Month]" caption="Transaction date.Week of Month" attribute="1" time="1" defaultMemberUniqueName="[Transaction date].[Week of Month].[All]" allUniqueName="[Transaction date].[Week of Month].[All]" dimensionUniqueName="[Transaction date]" displayFolder="" count="0" unbalanced="0"/>
    <cacheHierarchy uniqueName="[Transaction date].[Week of Quarter]" caption="Transaction date.Week of Quarter" attribute="1" time="1" defaultMemberUniqueName="[Transaction date].[Week of Quarter].[All]" allUniqueName="[Transaction date].[Week of Quarter].[All]" dimensionUniqueName="[Transaction date]" displayFolder="" count="0" unbalanced="0"/>
    <cacheHierarchy uniqueName="[Transaction date].[Week of Trimester]" caption="Transaction date.Week of Trimester" attribute="1" time="1" defaultMemberUniqueName="[Transaction date].[Week of Trimester].[All]" allUniqueName="[Transaction date].[Week of Trimester].[All]" dimensionUniqueName="[Transaction date]" displayFolder="" count="0" unbalanced="0"/>
    <cacheHierarchy uniqueName="[Transaction date].[Week of Year]" caption="Transaction date.Week of Year" attribute="1" time="1" defaultMemberUniqueName="[Transaction date].[Week of Year].[All]" allUniqueName="[Transaction date].[Week of Year].[All]" dimensionUniqueName="[Transaction date]" displayFolder="" count="0" unbalanced="0"/>
    <cacheHierarchy uniqueName="[Transaction date].[Year]" caption="Transaction date.Year" attribute="1" time="1" defaultMemberUniqueName="[Transaction date].[Year].[All]" allUniqueName="[Transaction date].[Year].[All]" dimensionUniqueName="[Transaction date]" displayFolder="" count="0" unbalanced="0"/>
    <cacheHierarchy uniqueName="[Transaction date].[Year - Half Year - Quarter - Month - Ten Days - Date]" caption="Transaction date.Year - Half Year - Quarter - Month - Ten Days - Date" time="1" defaultMemberUniqueName="[Transaction date].[Year - Half Year - Quarter - Month - Ten Days - Date].[All]" allUniqueName="[Transaction date].[Year - Half Year - Quarter - Month - Ten Days - Date].[All]" dimensionUniqueName="[Transaction date]" displayFolder="" count="0" unbalanced="0"/>
    <cacheHierarchy uniqueName="[Transaction date].[Year - Month - Date]" caption="Transaction date.Year - Month - Date" time="1" defaultMemberUniqueName="[Transaction date].[Year - Month - Date].[All]" allUniqueName="[Transaction date].[Year - Month - Date].[All]" dimensionUniqueName="[Transaction date]" displayFolder="" count="0" unbalanced="0"/>
    <cacheHierarchy uniqueName="[Transaction date].[Year - Quarter - Month - Date]" caption="Transaction date.Year - Quarter - Month - Date" time="1" defaultMemberUniqueName="[Transaction date].[Year - Quarter - Month - Date].[All]" allUniqueName="[Transaction date].[Year - Quarter - Month - Date].[All]" dimensionUniqueName="[Transaction date]" displayFolder="" count="0" unbalanced="0"/>
    <cacheHierarchy uniqueName="[Transaction date].[Year - Quarter - Month - Week - Date]" caption="Transaction date.Year - Quarter - Month - Week - Date" time="1" defaultMemberUniqueName="[Transaction date].[Year - Quarter - Month - Week - Date].[All]" allUniqueName="[Transaction date].[Year - Quarter - Month - Week - Date].[All]" dimensionUniqueName="[Transaction date]" displayFolder="" count="0" unbalanced="0"/>
    <cacheHierarchy uniqueName="[Transaction date].[Year - Trimester - Month - Ten Days - Date]" caption="Transaction date.Year - Trimester - Month - Ten Days - Date" time="1" defaultMemberUniqueName="[Transaction date].[Year - Trimester - Month - Ten Days - Date].[All]" allUniqueName="[Transaction date].[Year - Trimester - Month - Ten Days - Date].[All]" dimensionUniqueName="[Transaction date]" displayFolder="" count="0" unbalanced="0"/>
    <cacheHierarchy uniqueName="[Transaction date].[Year - Week - Date]" caption="Transaction date.Year - Week - Date" time="1" defaultMemberUniqueName="[Transaction date].[Year - Week - Date].[All]" allUniqueName="[Transaction date].[Year - Week - Date].[All]" dimensionUniqueName="[Transaction date]" displayFolder="" count="0" unbalanced="0"/>
    <cacheHierarchy uniqueName="[Transaction date - fiscal calendar].[Company accounts ID]" caption="Transaction date - fiscal calendar.Company accounts ID" attribute="1" time="1" defaultMemberUniqueName="[Transaction date - fiscal calendar].[Company accounts ID].[All]" allUniqueName="[Transaction date - fiscal calendar].[Company accounts ID].[All]" dimensionUniqueName="[Transaction date - fiscal calendar]" displayFolder="" count="0" unbalanced="0"/>
    <cacheHierarchy uniqueName="[Transaction date - fiscal calendar].[Date]" caption="Transaction date - fiscal calendar.Date" attribute="1" time="1" keyAttribute="1" defaultMemberUniqueName="[Transaction date - fiscal calendar].[Date].[All]" allUniqueName="[Transaction date - fiscal calendar].[Date].[All]" dimensionUniqueName="[Transaction date - fiscal calendar]" displayFolder="" count="0" memberValueDatatype="130" unbalanced="0"/>
    <cacheHierarchy uniqueName="[Transaction date - fiscal calendar].[IsNotApplicable]" caption="Transaction date - fiscal calendar.IsNotApplicable" attribute="1" time="1" defaultMemberUniqueName="[Transaction date - fiscal calendar].[IsNotApplicable].[All]" allUniqueName="[Transaction date - fiscal calendar].[IsNotApplicable].[All]" dimensionUniqueName="[Transaction date - fiscal calendar]" displayFolder="" count="0" unbalanced="0"/>
    <cacheHierarchy uniqueName="[Transaction date - fiscal calendar].[Month]" caption="Transaction date - fiscal calendar.Month" attribute="1" time="1" defaultMemberUniqueName="[Transaction date - fiscal calendar].[Month].[All]" allUniqueName="[Transaction date - fiscal calendar].[Month].[All]" dimensionUniqueName="[Transaction date - fiscal calendar]" displayFolder="" count="0" unbalanced="0"/>
    <cacheHierarchy uniqueName="[Transaction date - fiscal calendar].[Period]" caption="Transaction date - fiscal calendar.Period" attribute="1" time="1" defaultMemberUniqueName="[Transaction date - fiscal calendar].[Period].[All]" allUniqueName="[Transaction date - fiscal calendar].[Period].[All]" dimensionUniqueName="[Transaction date - fiscal calendar]" displayFolder="" count="0" unbalanced="0"/>
    <cacheHierarchy uniqueName="[Transaction date - fiscal calendar].[Quarter]" caption="Transaction date - fiscal calendar.Quarter" attribute="1" time="1" defaultMemberUniqueName="[Transaction date - fiscal calendar].[Quarter].[All]" allUniqueName="[Transaction date - fiscal calendar].[Quarter].[All]" dimensionUniqueName="[Transaction date - fiscal calendar]" displayFolder="" count="0" unbalanced="0"/>
    <cacheHierarchy uniqueName="[Transaction date - fiscal calendar].[Year]" caption="Transaction date - fiscal calendar.Year" attribute="1" time="1" defaultMemberUniqueName="[Transaction date - fiscal calendar].[Year].[All]" allUniqueName="[Transaction date - fiscal calendar].[Year].[All]" dimensionUniqueName="[Transaction date - fiscal calendar]" displayFolder="" count="2" unbalanced="0">
      <fieldsUsage count="2">
        <fieldUsage x="-1"/>
        <fieldUsage x="9"/>
      </fieldsUsage>
    </cacheHierarchy>
    <cacheHierarchy uniqueName="[Transaction date - fiscal calendar].[Year quarter period month date]" caption="Transaction date - fiscal calendar.Year quarter period month date" time="1" defaultMemberUniqueName="[Transaction date - fiscal calendar].[Year quarter period month date].[All]" allUniqueName="[Transaction date - fiscal calendar].[Year quarter period month date].[All]" dimensionUniqueName="[Transaction date - fiscal calendar]" displayFolder="" count="0" unbalanced="0"/>
    <cacheHierarchy uniqueName="[Vendor].[Address description]" caption="Address description" attribute="1" defaultMemberUniqueName="[Vendor].[Address description].[All]" allUniqueName="[Vendor].[Address description].[All]" dimensionUniqueName="[Vendor]" displayFolder="" count="0" unbalanced="0"/>
    <cacheHierarchy uniqueName="[Vendor].[City]" caption="City" attribute="1" defaultMemberUniqueName="[Vendor].[City].[All]" allUniqueName="[Vendor].[City].[All]" dimensionUniqueName="[Vendor]" displayFolder="" count="0" unbalanced="0"/>
    <cacheHierarchy uniqueName="[Vendor].[Country or region - vendor]" caption="Country or region - vendor" defaultMemberUniqueName="[Vendor].[Country or region - vendor].[All]" allUniqueName="[Vendor].[Country or region - vendor].[All]" dimensionUniqueName="[Vendor]" displayFolder="" count="0" unbalanced="0"/>
    <cacheHierarchy uniqueName="[Vendor].[Country or region ID]" caption="Country or region ID" attribute="1" defaultMemberUniqueName="[Vendor].[Country or region ID].[All]" allUniqueName="[Vendor].[Country or region ID].[All]" dimensionUniqueName="[Vendor]" displayFolder="" count="0" unbalanced="0"/>
    <cacheHierarchy uniqueName="[Vendor].[County]" caption="County" attribute="1" defaultMemberUniqueName="[Vendor].[County].[All]" allUniqueName="[Vendor].[County].[All]" dimensionUniqueName="[Vendor]" displayFolder="" count="0" unbalanced="0"/>
    <cacheHierarchy uniqueName="[Vendor].[Currency]" caption="Currency" attribute="1" defaultMemberUniqueName="[Vendor].[Currency].[All]" allUniqueName="[Vendor].[Currency].[All]" dimensionUniqueName="[Vendor]" displayFolder="" count="0" unbalanced="0"/>
    <cacheHierarchy uniqueName="[Vendor].[Invoice account]" caption="Invoice account" attribute="1" defaultMemberUniqueName="[Vendor].[Invoice account].[All]" allUniqueName="[Vendor].[Invoice account].[All]" dimensionUniqueName="[Vendor]" displayFolder="" count="0" unbalanced="0"/>
    <cacheHierarchy uniqueName="[Vendor].[IsNotApplicable]" caption="IsNotApplicable" attribute="1" defaultMemberUniqueName="[Vendor].[IsNotApplicable].[All]" allUniqueName="[Vendor].[IsNotApplicable].[All]" dimensionUniqueName="[Vendor]" displayFolder="" count="0" unbalanced="0"/>
    <cacheHierarchy uniqueName="[Vendor].[Locally owned]" caption="Locally owned" attribute="1" defaultMemberUniqueName="[Vendor].[Locally owned].[All]" allUniqueName="[Vendor].[Locally owned].[All]" dimensionUniqueName="[Vendor]" displayFolder="" count="0" unbalanced="0"/>
    <cacheHierarchy uniqueName="[Vendor].[Minority owned]" caption="Minority owned" attribute="1" defaultMemberUniqueName="[Vendor].[Minority owned].[All]" allUniqueName="[Vendor].[Minority owned].[All]" dimensionUniqueName="[Vendor]" displayFolder="" count="0" unbalanced="0"/>
    <cacheHierarchy uniqueName="[Vendor].[One-time supplier]" caption="One-time supplier" attribute="1" defaultMemberUniqueName="[Vendor].[One-time supplier].[All]" allUniqueName="[Vendor].[One-time supplier].[All]" dimensionUniqueName="[Vendor]" displayFolder="" count="0" unbalanced="0"/>
    <cacheHierarchy uniqueName="[Vendor].[Owner is a service veteran]" caption="Owner is a service veteran" attribute="1" defaultMemberUniqueName="[Vendor].[Owner is a service veteran].[All]" allUniqueName="[Vendor].[Owner is a service veteran].[All]" dimensionUniqueName="[Vendor]" displayFolder="" count="0" unbalanced="0"/>
    <cacheHierarchy uniqueName="[Vendor].[Small business]" caption="Small business" attribute="1" defaultMemberUniqueName="[Vendor].[Small business].[All]" allUniqueName="[Vendor].[Small business].[All]" dimensionUniqueName="[Vendor]" displayFolder="" count="0" unbalanced="0"/>
    <cacheHierarchy uniqueName="[Vendor].[State]" caption="State" attribute="1" defaultMemberUniqueName="[Vendor].[State].[All]" allUniqueName="[Vendor].[State].[All]" dimensionUniqueName="[Vendor]" displayFolder="" count="0" unbalanced="0"/>
    <cacheHierarchy uniqueName="[Vendor].[Terms of payment]" caption="Terms of payment" attribute="1" defaultMemberUniqueName="[Vendor].[Terms of payment].[All]" allUniqueName="[Vendor].[Terms of payment].[All]" dimensionUniqueName="[Vendor]" displayFolder="" count="0" unbalanced="0"/>
    <cacheHierarchy uniqueName="[Vendor].[Vendor]" caption="Vendor" attribute="1" keyAttribute="1" defaultMemberUniqueName="[Vendor].[Vendor].[All]" allUniqueName="[Vendor].[Vendor].[All]" dimensionUniqueName="[Vendor]" displayFolder="" count="0" unbalanced="0"/>
    <cacheHierarchy uniqueName="[Vendor].[Vendor group]" caption="Vendor group" attribute="1" defaultMemberUniqueName="[Vendor].[Vendor group].[All]" allUniqueName="[Vendor].[Vendor group].[All]" dimensionUniqueName="[Vendor]" displayFolder="" count="0" unbalanced="0"/>
    <cacheHierarchy uniqueName="[Vendor].[Vendor group - vendor]" caption="Vendor group - vendor" defaultMemberUniqueName="[Vendor].[Vendor group - vendor].[All]" allUniqueName="[Vendor].[Vendor group - vendor].[All]" dimensionUniqueName="[Vendor]" displayFolder="" count="0" unbalanced="0"/>
    <cacheHierarchy uniqueName="[Vendor].[Vendor group name]" caption="Vendor group name" attribute="1" defaultMemberUniqueName="[Vendor].[Vendor group name].[All]" allUniqueName="[Vendor].[Vendor group name].[All]" dimensionUniqueName="[Vendor]" displayFolder="" count="0" unbalanced="0"/>
    <cacheHierarchy uniqueName="[Vendor].[Vendor hold]" caption="Vendor hold" attribute="1" defaultMemberUniqueName="[Vendor].[Vendor hold].[All]" allUniqueName="[Vendor].[Vendor hold].[All]" dimensionUniqueName="[Vendor]" displayFolder="" count="0" unbalanced="0"/>
    <cacheHierarchy uniqueName="[Vendor].[Vendor is diverse]" caption="Vendor is diverse" attribute="1" defaultMemberUniqueName="[Vendor].[Vendor is diverse].[All]" allUniqueName="[Vendor].[Vendor is diverse].[All]" dimensionUniqueName="[Vendor]" displayFolder="" count="0" unbalanced="0"/>
    <cacheHierarchy uniqueName="[Vendor].[Vendors - Name]" caption="Vendors - Name" attribute="1" defaultMemberUniqueName="[Vendor].[Vendors - Name].[All]" allUniqueName="[Vendor].[Vendors - Name].[All]" dimensionUniqueName="[Vendor]" displayFolder="" count="0" unbalanced="0"/>
    <cacheHierarchy uniqueName="[Vendor].[Warehouse]" caption="Warehouse" attribute="1" defaultMemberUniqueName="[Vendor].[Warehouse].[All]" allUniqueName="[Vendor].[Warehouse].[All]" dimensionUniqueName="[Vendor]" displayFolder="" count="0" unbalanced="0"/>
    <cacheHierarchy uniqueName="[Vendor].[Woman owner]" caption="Woman owner" attribute="1" defaultMemberUniqueName="[Vendor].[Woman owner].[All]" allUniqueName="[Vendor].[Woman owner].[All]" dimensionUniqueName="[Vendor]" displayFolder="" count="0" unbalanced="0"/>
    <cacheHierarchy uniqueName="[Vendor].[Zip or postal code]" caption="Zip or postal code" attribute="1" defaultMemberUniqueName="[Vendor].[Zip or postal code].[All]" allUniqueName="[Vendor].[Zip or postal code].[All]" dimensionUniqueName="[Vendor]" displayFolder="" count="0" unbalanced="0"/>
    <cacheHierarchy uniqueName="[Bank account description].[DATAAREAID]" caption="DATAAREAID" attribute="1" defaultMemberUniqueName="[Bank account description].[DATAAREAID].[All]" allUniqueName="[Bank account description].[DATAAREAID].[All]" dimensionUniqueName="[Bank account description]" displayFolder="" count="0" unbalanced="0" hidden="1"/>
    <cacheHierarchy uniqueName="[Bank transaction].[Bank transaction]" caption="Bank transaction" attribute="1" keyAttribute="1" defaultMemberUniqueName="[Bank transaction].[Bank transaction].[All]" allUniqueName="[Bank transaction].[Bank transaction].[All]" dimensionUniqueName="[Bank transaction]" displayFolder="" count="0" unbalanced="0" hidden="1"/>
    <cacheHierarchy uniqueName="[Bank transaction type].[DATAAREAID]" caption="DATAAREAID" attribute="1" defaultMemberUniqueName="[Bank transaction type].[DATAAREAID].[All]" allUniqueName="[Bank transaction type].[DATAAREAID].[All]" dimensionUniqueName="[Bank transaction type]" displayFolder="" count="0" unbalanced="0" hidden="1"/>
    <cacheHierarchy uniqueName="[Collection letter fee].[DATAAREAID]" caption="DATAAREAID" attribute="1" defaultMemberUniqueName="[Collection letter fee].[DATAAREAID].[All]" allUniqueName="[Collection letter fee].[DATAAREAID].[All]" dimensionUniqueName="[Collection letter fee]" displayFolder="" count="0" unbalanced="0" hidden="1"/>
    <cacheHierarchy uniqueName="[Customer].[DATAAREAID]" caption="DATAAREAID" attribute="1" defaultMemberUniqueName="[Customer].[DATAAREAID].[All]" allUniqueName="[Customer].[DATAAREAID].[All]" dimensionUniqueName="[Customer]" displayFolder="" count="0" unbalanced="0" hidden="1"/>
    <cacheHierarchy uniqueName="[FrameworkDimensionsAttributeValuesCombination].[CombinationId]" caption="CombinationId" attribute="1" keyAttribute="1" defaultMemberUniqueName="[FrameworkDimensionsAttributeValuesCombination].[CombinationId].[All]" allUniqueName="[FrameworkDimensionsAttributeValuesCombination].[CombinationId].[All]" dimensionUniqueName="[FrameworkDimensionsAttributeValuesCombination]" displayFolder="" count="0" unbalanced="0" hidden="1"/>
    <cacheHierarchy uniqueName="[FrameworkDimensionsAttributeValuesCombination].[OLAPAGREEMENT]" caption="OLAPAGREEMENT" attribute="1" defaultMemberUniqueName="[FrameworkDimensionsAttributeValuesCombination].[OLAPAGREEMENT].[All]" allUniqueName="[FrameworkDimensionsAttributeValuesCombination].[OLAPAGREEMENT].[All]" dimensionUniqueName="[FrameworkDimensionsAttributeValuesCombination]" displayFolder="" count="0" unbalanced="0" hidden="1"/>
    <cacheHierarchy uniqueName="[FrameworkDimensionsAttributeValuesCombination].[OLAPBALOBJ]" caption="OLAPBALOBJ" attribute="1" defaultMemberUniqueName="[FrameworkDimensionsAttributeValuesCombination].[OLAPBALOBJ].[All]" allUniqueName="[FrameworkDimensionsAttributeValuesCombination].[OLAPBALOBJ].[All]" dimensionUniqueName="[FrameworkDimensionsAttributeValuesCombination]" displayFolder="" count="0" unbalanced="0" hidden="1"/>
    <cacheHierarchy uniqueName="[FrameworkDimensionsAttributeValuesCombination].[OLAPBASUB]" caption="OLAPBASUB" attribute="1" defaultMemberUniqueName="[FrameworkDimensionsAttributeValuesCombination].[OLAPBASUB].[All]" allUniqueName="[FrameworkDimensionsAttributeValuesCombination].[OLAPBASUB].[All]" dimensionUniqueName="[FrameworkDimensionsAttributeValuesCombination]" displayFolder="" count="0" unbalanced="0" hidden="1"/>
    <cacheHierarchy uniqueName="[FrameworkDimensionsAttributeValuesCombination].[OLAPDEPARTMENTPY]" caption="OLAPDEPARTMENTPY" attribute="1" defaultMemberUniqueName="[FrameworkDimensionsAttributeValuesCombination].[OLAPDEPARTMENTPY].[All]" allUniqueName="[FrameworkDimensionsAttributeValuesCombination].[OLAPDEPARTMENTPY].[All]" dimensionUniqueName="[FrameworkDimensionsAttributeValuesCombination]" displayFolder="" count="0" unbalanced="0" hidden="1"/>
    <cacheHierarchy uniqueName="[FrameworkDimensionsAttributeValuesCombination].[OLAPFUND]" caption="OLAPFUND" attribute="1" defaultMemberUniqueName="[FrameworkDimensionsAttributeValuesCombination].[OLAPFUND].[All]" allUniqueName="[FrameworkDimensionsAttributeValuesCombination].[OLAPFUND].[All]" dimensionUniqueName="[FrameworkDimensionsAttributeValuesCombination]" displayFolder="" count="0" unbalanced="0" hidden="1"/>
    <cacheHierarchy uniqueName="[FrameworkDimensionsAttributeValuesCombination].[OLAPMAINACCOUNT]" caption="OLAPMAINACCOUNT" attribute="1" defaultMemberUniqueName="[FrameworkDimensionsAttributeValuesCombination].[OLAPMAINACCOUNT].[All]" allUniqueName="[FrameworkDimensionsAttributeValuesCombination].[OLAPMAINACCOUNT].[All]" dimensionUniqueName="[FrameworkDimensionsAttributeValuesCombination]" displayFolder="" count="0" unbalanced="0" hidden="1"/>
    <cacheHierarchy uniqueName="[FrameworkDimensionsAttributeValuesCombination].[OLAPNBU]" caption="OLAPNBU" attribute="1" defaultMemberUniqueName="[FrameworkDimensionsAttributeValuesCombination].[OLAPNBU].[All]" allUniqueName="[FrameworkDimensionsAttributeValuesCombination].[OLAPNBU].[All]" dimensionUniqueName="[FrameworkDimensionsAttributeValuesCombination]" displayFolder="" count="0" unbalanced="0" hidden="1"/>
    <cacheHierarchy uniqueName="[FrameworkDimensionsAttributeValuesCombination].[OLAPPAYROLL]" caption="OLAPPAYROLL" attribute="1" defaultMemberUniqueName="[FrameworkDimensionsAttributeValuesCombination].[OLAPPAYROLL].[All]" allUniqueName="[FrameworkDimensionsAttributeValuesCombination].[OLAPPAYROLL].[All]" dimensionUniqueName="[FrameworkDimensionsAttributeValuesCombination]" displayFolder="" count="0" unbalanced="0" hidden="1"/>
    <cacheHierarchy uniqueName="[FrameworkDimensionsAttributeValuesCombination].[OLAPREVOBJ]" caption="OLAPREVOBJ" attribute="1" defaultMemberUniqueName="[FrameworkDimensionsAttributeValuesCombination].[OLAPREVOBJ].[All]" allUniqueName="[FrameworkDimensionsAttributeValuesCombination].[OLAPREVOBJ].[All]" dimensionUniqueName="[FrameworkDimensionsAttributeValuesCombination]" displayFolder="" count="0" unbalanced="0" hidden="1"/>
    <cacheHierarchy uniqueName="[FrameworkDimensionsAttributeValuesCombination].[OLAPTRANCODE]" caption="OLAPTRANCODE" attribute="1" defaultMemberUniqueName="[FrameworkDimensionsAttributeValuesCombination].[OLAPTRANCODE].[All]" allUniqueName="[FrameworkDimensionsAttributeValuesCombination].[OLAPTRANCODE].[All]" dimensionUniqueName="[FrameworkDimensionsAttributeValuesCombination]" displayFolder="" count="0" unbalanced="0" hidden="1"/>
    <cacheHierarchy uniqueName="[Free text invoice].[DATAAREAID]" caption="DATAAREAID" attribute="1" defaultMemberUniqueName="[Free text invoice].[DATAAREAID].[All]" allUniqueName="[Free text invoice].[DATAAREAID].[All]" dimensionUniqueName="[Free text invoice]" displayFolder="" count="0" unbalanced="0" hidden="1"/>
    <cacheHierarchy uniqueName="[Interest note].[DATAAREAID]" caption="DATAAREAID" attribute="1" defaultMemberUniqueName="[Interest note].[DATAAREAID].[All]" allUniqueName="[Interest note].[DATAAREAID].[All]" dimensionUniqueName="[Interest note]" displayFolder="" count="0" unbalanced="0" hidden="1"/>
    <cacheHierarchy uniqueName="[Ledger budget].[Ledger budget]" caption="Ledger budget" attribute="1" keyAttribute="1" defaultMemberUniqueName="[Ledger budget].[Ledger budget].[All]" allUniqueName="[Ledger budget].[Ledger budget].[All]" dimensionUniqueName="[Ledger budget]" displayFolder="" count="0" unbalanced="0" hidden="1"/>
    <cacheHierarchy uniqueName="[Ledger budget model].[DATAAREAID]" caption="DATAAREAID" attribute="1" defaultMemberUniqueName="[Ledger budget model].[DATAAREAID].[All]" allUniqueName="[Ledger budget model].[DATAAREAID].[All]" dimensionUniqueName="[Ledger budget model]" displayFolder="" count="0" unbalanced="0" hidden="1"/>
    <cacheHierarchy uniqueName="[Ledger Derived Financial Hierarchy Results].[DATAAREAID]" caption="DATAAREAID" attribute="1" defaultMemberUniqueName="[Ledger Derived Financial Hierarchy Results].[DATAAREAID].[All]" allUniqueName="[Ledger Derived Financial Hierarchy Results].[DATAAREAID].[All]" dimensionUniqueName="[Ledger Derived Financial Hierarchy Results]" displayFolder="" count="0" unbalanced="0" hidden="1"/>
    <cacheHierarchy uniqueName="[Ledger transaction].[Ledger transaction]" caption="Ledger transaction" attribute="1" keyAttribute="1" defaultMemberUniqueName="[Ledger transaction].[Ledger transaction].[All]" allUniqueName="[Ledger transaction].[Ledger transaction].[All]" dimensionUniqueName="[Ledger transaction]" displayFolder="" count="0" unbalanced="0" hidden="1"/>
    <cacheHierarchy uniqueName="[Purchase order].[DATAAREAID]" caption="DATAAREAID" attribute="1" defaultMemberUniqueName="[Purchase order].[DATAAREAID].[All]" allUniqueName="[Purchase order].[DATAAREAID].[All]" dimensionUniqueName="[Purchase order]" displayFolder="" count="0" unbalanced="0" hidden="1"/>
    <cacheHierarchy uniqueName="[Sales order].[DATAAREAID]" caption="DATAAREAID" attribute="1" defaultMemberUniqueName="[Sales order].[DATAAREAID].[All]" allUniqueName="[Sales order].[DATAAREAID].[All]" dimensionUniqueName="[Sales order]" displayFolder="" count="0" unbalanced="0" hidden="1"/>
    <cacheHierarchy uniqueName="[Vendor].[DATAAREAID]" caption="DATAAREAID" attribute="1" defaultMemberUniqueName="[Vendor].[DATAAREAID].[All]" allUniqueName="[Vendor].[DATAAREAID].[All]" dimensionUniqueName="[Vendor]" displayFolder="" count="0" unbalanced="0" hidden="1"/>
    <cacheHierarchy uniqueName="[Measures].[Accounts receivable open amount - accounting currency]" caption="Accounts receivable open amount - accounting currency" measure="1" displayFolder="" measureGroup="Open customer transactions" count="0"/>
    <cacheHierarchy uniqueName="[Measures].[Bank amount - bank currency]" caption="Bank amount - bank currency" measure="1" displayFolder="" measureGroup="Bank transactions" count="0"/>
    <cacheHierarchy uniqueName="[Measures].[Bank amount - transaction currency]" caption="Bank amount - transaction currency" measure="1" displayFolder="" measureGroup="Bank transactions" count="0"/>
    <cacheHierarchy uniqueName="[Measures].[Bank amount - accounting currency]" caption="Bank amount - accounting currency" measure="1" displayFolder="" measureGroup="Bank transactions" count="0"/>
    <cacheHierarchy uniqueName="[Measures].[Bank payment amount - transaction currency]" caption="Bank payment amount - transaction currency" measure="1" displayFolder="" measureGroup="Bank payment transactions" count="0"/>
    <cacheHierarchy uniqueName="[Measures].[General ledger purchase line amount - accounting currency]" caption="General ledger purchase line amount - accounting currency" measure="1" displayFolder="" measureGroup="Purchase orders" count="0"/>
    <cacheHierarchy uniqueName="[Measures].[General ledger expense amount - accounting currency]" caption="General ledger expense amount - accounting currency" measure="1" displayFolder="" measureGroup="Expenses" count="0"/>
    <cacheHierarchy uniqueName="[Measures].[General ledger collection letter fee amount - accounting currency]" caption="General ledger collection letter fee amount - accounting currency" measure="1" displayFolder="" measureGroup="Collection letter fees" count="0"/>
    <cacheHierarchy uniqueName="[Measures].[General ledger interest note amount - accounting currency]" caption="General ledger interest note amount - accounting currency" measure="1" displayFolder="" measureGroup="Interest notes" count="0"/>
    <cacheHierarchy uniqueName="[Measures].[General ledger free text amount - accounting currency]" caption="General ledger free text amount - accounting currency" measure="1" displayFolder="" measureGroup="Free text invoices" count="0"/>
    <cacheHierarchy uniqueName="[Measures].[Accounts payable open amount - accounting currency]" caption="Accounts payable open amount - accounting currency" measure="1" displayFolder="" measureGroup="Open vendor transactions" count="0"/>
    <cacheHierarchy uniqueName="[Measures].[General ledger sales line amount - accounting currency]" caption="General ledger sales line amount - accounting currency" measure="1" displayFolder="" measureGroup="Sales orders" count="0"/>
    <cacheHierarchy uniqueName="[Measures].[Ledger Derived Financial Hierarchy Results Count]" caption="Ledger Derived Financial Hierarchy Results Count" measure="1" displayFolder="" measureGroup="Ledger Derived Financial Hierarchy Results" count="0"/>
    <cacheHierarchy uniqueName="[Measures].[General ledger amount - accounting currency]" caption="General ledger amount - accounting currency" measure="1" displayFolder="" measureGroup="Ledger transactions" count="0"/>
    <cacheHierarchy uniqueName="[Measures].[General ledger amount - transaction currency]" caption="General ledger amount - transaction currency" measure="1" displayFolder="" measureGroup="Ledger transactions" count="0"/>
    <cacheHierarchy uniqueName="[Measures].[General ledger amount - reporting currency]" caption="General ledger amount - reporting currency" measure="1" displayFolder="" measureGroup="Ledger transactions" count="0"/>
    <cacheHierarchy uniqueName="[Measures].[Main account credit amount - reporting currency]" caption="Main account credit amount - reporting currency" measure="1" displayFolder="" measureGroup="Ledger balances" count="0"/>
    <cacheHierarchy uniqueName="[Measures].[Main account debit amount - accounting currency]" caption="Main account debit amount - accounting currency" measure="1" displayFolder="" measureGroup="Ledger balances" count="0"/>
    <cacheHierarchy uniqueName="[Measures].[Main account debit amount - reporting currency]" caption="Main account debit amount - reporting currency" measure="1" displayFolder="" measureGroup="Ledger balances" count="0"/>
    <cacheHierarchy uniqueName="[Measures].[Main account credit amount - accounting currency]" caption="Main account credit amount - accounting currency" measure="1" displayFolder="" measureGroup="Ledger balances" count="0"/>
    <cacheHierarchy uniqueName="[Measures].[General ledger budget amount - transaction currency]" caption="General ledger budget amount - transaction currency" measure="1" displayFolder="" measureGroup="Ledger budgets" count="0"/>
    <cacheHierarchy uniqueName="[Measures].[General ledger budget amount - accounting currency]" caption="General ledger budget amount - accounting currency" measure="1" displayFolder="" measureGroup="Ledger budgets" count="0"/>
    <cacheHierarchy uniqueName="[Measures].[Exchange rate]" caption="Exchange rate" measure="1" displayFolder="" measureGroup="Exchange rates by day" count="0"/>
    <cacheHierarchy uniqueName="[Measures].[General ledger sales - accounting currency]" caption="General ledger sales - accounting currency" measure="1" displayFolder="" measureGroup="Ledger transactions" count="0"/>
    <cacheHierarchy uniqueName="[Measures].[General ledger sales returns and discounts - accounting currency]" caption="General ledger sales returns and discounts - accounting currency" measure="1" displayFolder="" measureGroup="Ledger transactions" count="0"/>
    <cacheHierarchy uniqueName="[Measures].[General ledger actuals total - accounting currency]" caption="General ledger actuals total - accounting currency" measure="1" displayFolder="" measureGroup="Ledger transactions" count="0" oneField="1">
      <fieldsUsage count="1">
        <fieldUsage x="11"/>
      </fieldsUsage>
    </cacheHierarchy>
    <cacheHierarchy uniqueName="[Measures].[General ledger sales total - accounting currency]" caption="General ledger sales total - accounting currency" measure="1" displayFolder="" measureGroup="Ledger transactions" count="0"/>
    <cacheHierarchy uniqueName="[Measures].[General ledger budget total - accounting currency]" caption="General ledger budget total - accounting currency" measure="1" displayFolder="" measureGroup="Ledger budgets" count="0"/>
    <cacheHierarchy uniqueName="[Measures].[General ledger cost of goods sold - accounting currency]" caption="General ledger cost of goods sold - accounting currency" measure="1" displayFolder="" measureGroup="Ledger transactions" count="0"/>
    <cacheHierarchy uniqueName="[Measures].[General ledger gross profit - accounting currency]" caption="General ledger gross profit - accounting currency" measure="1" displayFolder="" measureGroup="Ledger transactions" count="0"/>
    <cacheHierarchy uniqueName="[Measures].[Main account net amount - accounting currency]" caption="Main account net amount - accounting currency" measure="1" displayFolder="" measureGroup="Ledger balances" count="0"/>
    <cacheHierarchy uniqueName="[Measures].[Main account net amount - reporting currency]" caption="Main account net amount - reporting currency" measure="1" displayFolder="" measureGroup="Ledger balances" count="0"/>
    <cacheHierarchy uniqueName="[Measures].[General ledger accounts receivable - accounting currency]" caption="General ledger accounts receivable - accounting currency" measure="1" displayFolder="" measureGroup="Ledger transactions" count="0"/>
    <cacheHierarchy uniqueName="[Measures].[General ledger accounts payable - accounting currency]" caption="General ledger accounts payable - accounting currency" measure="1" displayFolder="" measureGroup="Ledger transactions" count="0"/>
    <cacheHierarchy uniqueName="[Measures].[General ledger current assets total - accounting currency]" caption="General ledger current assets total - accounting currency" measure="1" displayFolder="" measureGroup="Ledger transactions" count="0"/>
    <cacheHierarchy uniqueName="[Measures].[General ledger current liabilities total - accounting currency]" caption="General ledger current liabilities total - accounting currency" measure="1" displayFolder="" measureGroup="Ledger transactions" count="0"/>
    <cacheHierarchy uniqueName="[Measures].[General ledger working capital total - accounting currency]" caption="General ledger working capital total - accounting currency" measure="1" displayFolder="" measureGroup="Ledger transactions" count="0"/>
    <cacheHierarchy uniqueName="[Measures].[General ledger assets total - accounting currency]" caption="General ledger assets total - accounting currency" measure="1" displayFolder="" measureGroup="Ledger transactions" count="0"/>
    <cacheHierarchy uniqueName="[Measures].[General ledger liabilities total - accounting currency]" caption="General ledger liabilities total - accounting currency" measure="1" displayFolder="" measureGroup="Ledger transactions" count="0"/>
    <cacheHierarchy uniqueName="[Measures].[General ledger debt total - accounting currency]" caption="General ledger debt total - accounting currency" measure="1" displayFolder="" measureGroup="Ledger transactions" count="0"/>
    <cacheHierarchy uniqueName="[Measures].[General ledger equity total - accounting currency]" caption="General ledger equity total - accounting currency" measure="1" displayFolder="" measureGroup="Ledger transactions" count="0"/>
    <cacheHierarchy uniqueName="[Measures].[General ledger operating expense total - accounting currency]" caption="General ledger operating expense total - accounting currency" measure="1" displayFolder="" measureGroup="Ledger transactions" count="0"/>
    <cacheHierarchy uniqueName="[Measures].[General ledger operating income total - accounting currency]" caption="General ledger operating income total - accounting currency" measure="1" displayFolder="" measureGroup="Ledger transactions" count="0"/>
    <cacheHierarchy uniqueName="[Measures].[General ledger net income - accounting currency]" caption="General ledger net income - accounting currency" measure="1" displayFolder="" measureGroup="Ledger transactions" count="0"/>
    <cacheHierarchy uniqueName="[Measures].[General ledger ebitda total - accounting currency]" caption="General ledger ebitda total - accounting currency" measure="1" displayFolder="" measureGroup="Ledger transactions" count="0"/>
    <cacheHierarchy uniqueName="[Measures].[Spendable Balance - accounting currency]" caption="Spendable Balance - accounting currency" measure="1" displayFolder="" measureGroup="Ledger balances" count="0"/>
    <cacheHierarchy uniqueName="[Measures].[General ledger sales revised budget amount - accounting currency]" caption="General ledger sales revised budget amount - accounting currency" measure="1" displayFolder="" measureGroup="Ledger budgets" count="0"/>
    <cacheHierarchy uniqueName="[Measures].[General ledger sales returns and discounts revised budget amount - accounting currency]" caption="General ledger sales returns and discounts revised budget amount - accounting currency" measure="1" displayFolder="" measureGroup="Ledger budgets" count="0"/>
    <cacheHierarchy uniqueName="[Measures].[General ledger revised budget total - accounting currency]" caption="General ledger revised budget total - accounting currency" measure="1" displayFolder="" measureGroup="Ledger budgets" count="0"/>
    <cacheHierarchy uniqueName="[Measures].[General ledger sales revised budget total - accounting currency]" caption="General ledger sales revised budget total - accounting currency" measure="1" displayFolder="" measureGroup="Ledger budgets" count="0"/>
    <cacheHierarchy uniqueName="[Measures].[General ledger cost of goods sold revised budget amount - accounting currency]" caption="General ledger cost of goods sold revised budget amount - accounting currency" measure="1" displayFolder="" measureGroup="Ledger budgets" count="0"/>
    <cacheHierarchy uniqueName="[Measures].[General ledger gross profit revised budget amount - accounting currency]" caption="General ledger gross profit revised budget amount - accounting currency" measure="1" displayFolder="" measureGroup="Ledger budgets" count="0"/>
    <cacheHierarchy uniqueName="[Measures].[General ledger operating expense total revised budget amount - accounting currency]" caption="General ledger operating expense total revised budget amount - accounting currency" measure="1" displayFolder="" measureGroup="Ledger budgets" count="0"/>
    <cacheHierarchy uniqueName="[Measures].[General ledger operating income total revised budget amount - accounting currency]" caption="General ledger operating income total revised budget amount - accounting currency" measure="1" displayFolder="" measureGroup="Ledger budgets" count="0"/>
    <cacheHierarchy uniqueName="[Measures].[General ledger net income revised budget amount - accounting currency]" caption="General ledger net income revised budget amount - accounting currency" measure="1" displayFolder="" measureGroup="Ledger budgets" count="0"/>
    <cacheHierarchy uniqueName="[Measures].[General ledger ebitda total revised budget amount - accounting currency]" caption="General ledger ebitda total revised budget amount - accounting currency" measure="1" displayFolder="" measureGroup="Ledger budgets" count="0"/>
    <cacheHierarchy uniqueName="[Measures].[Accounts payable turnover Value]" caption="Accounts payable turnover" measure="1" measureGroup="Ledger transactions" count="0"/>
    <cacheHierarchy uniqueName="[Measures].[Accounts payable turnover Goal]" caption="Accounts payable turnover Goal" measure="1" measureGroup="Ledger transactions" count="0"/>
    <cacheHierarchy uniqueName="[Measures].[Accounts payable turnover Status]" caption="Accounts payable turnover Status" measure="1" iconSet="8" measureGroup="Ledger transactions" count="0"/>
    <cacheHierarchy uniqueName="[Measures].[Accounts payable turnover Trend]" caption="Accounts payable turnover Trend" measure="1" iconSet="5" measureGroup="Ledger transactions" count="0"/>
    <cacheHierarchy uniqueName="[Measures].[Accounts receivable turnover Value]" caption="Accounts receivable turnover" measure="1" measureGroup="Ledger transactions" count="0"/>
    <cacheHierarchy uniqueName="[Measures].[Accounts receivable turnover Goal]" caption="Accounts receivable turnover Goal" measure="1" measureGroup="Ledger transactions" count="0"/>
    <cacheHierarchy uniqueName="[Measures].[Accounts receivable turnover Status]" caption="Accounts receivable turnover Status" measure="1" iconSet="8" measureGroup="Ledger transactions" count="0"/>
    <cacheHierarchy uniqueName="[Measures].[Accounts receivable turnover Trend]" caption="Accounts receivable turnover Trend" measure="1" iconSet="5" measureGroup="Ledger transactions" count="0"/>
    <cacheHierarchy uniqueName="[Measures].[Average days to pay Value]" caption="Average days to pay" measure="1" measureGroup="Ledger transactions" count="0"/>
    <cacheHierarchy uniqueName="[Measures].[Average days to pay Goal]" caption="Average days to pay Goal" measure="1" measureGroup="Ledger transactions" count="0"/>
    <cacheHierarchy uniqueName="[Measures].[Average days to pay Status]" caption="Average days to pay Status" measure="1" iconSet="8" measureGroup="Ledger transactions" count="0"/>
    <cacheHierarchy uniqueName="[Measures].[Average days to pay Trend]" caption="Average days to pay Trend" measure="1" iconSet="5" measureGroup="Ledger transactions" count="0"/>
    <cacheHierarchy uniqueName="[Measures].[Average collection period Value]" caption="Average collection period" measure="1" measureGroup="Ledger transactions" count="0"/>
    <cacheHierarchy uniqueName="[Measures].[Average collection period Goal]" caption="Average collection period Goal" measure="1" measureGroup="Ledger transactions" count="0"/>
    <cacheHierarchy uniqueName="[Measures].[Average collection period Status]" caption="Average collection period Status" measure="1" iconSet="8" measureGroup="Ledger transactions" count="0"/>
    <cacheHierarchy uniqueName="[Measures].[Average collection period Trend]" caption="Average collection period Trend" measure="1" iconSet="5" measureGroup="Ledger transactions" count="0"/>
    <cacheHierarchy uniqueName="[Measures].[Cash position Value]" caption="Cash position" measure="1" measureGroup="Ledger transactions" count="0"/>
    <cacheHierarchy uniqueName="[Measures].[Cash position Goal]" caption="Cash position Goal" measure="1" measureGroup="Ledger transactions" count="0"/>
    <cacheHierarchy uniqueName="[Measures].[Cash position Status]" caption="Cash position Status" measure="1" iconSet="8" measureGroup="Ledger transactions" count="0"/>
    <cacheHierarchy uniqueName="[Measures].[Cash position Trend]" caption="Cash position Trend" measure="1" iconSet="5" measureGroup="Ledger transactions" count="0"/>
    <cacheHierarchy uniqueName="[Measures].[Cash ratio Value]" caption="Cash ratio" measure="1" measureGroup="Ledger transactions" count="0"/>
    <cacheHierarchy uniqueName="[Measures].[Cash ratio Goal]" caption="Cash ratio Goal" measure="1" measureGroup="Ledger transactions" count="0"/>
    <cacheHierarchy uniqueName="[Measures].[Cash ratio Status]" caption="Cash ratio Status" measure="1" iconSet="8" measureGroup="Ledger transactions" count="0"/>
    <cacheHierarchy uniqueName="[Measures].[Cash ratio Trend]" caption="Cash ratio Trend" measure="1" iconSet="5" measureGroup="Ledger transactions" count="0"/>
    <cacheHierarchy uniqueName="[Measures].[Cost of goods sold Value]" caption="Cost of goods sold" measure="1" measureGroup="Ledger transactions" count="0"/>
    <cacheHierarchy uniqueName="[Measures].[Cost of goods sold Goal]" caption="Cost of goods sold Goal" measure="1" measureGroup="Ledger transactions" count="0"/>
    <cacheHierarchy uniqueName="[Measures].[Cost of goods sold Status]" caption="Cost of goods sold Status" measure="1" iconSet="8" measureGroup="Ledger transactions" count="0"/>
    <cacheHierarchy uniqueName="[Measures].[Cost of goods sold Trend]" caption="Cost of goods sold Trend" measure="1" iconSet="5" measureGroup="Ledger transactions" count="0"/>
    <cacheHierarchy uniqueName="[Measures].[Current ratio Value]" caption="Current ratio" measure="1" measureGroup="Ledger transactions" count="0"/>
    <cacheHierarchy uniqueName="[Measures].[Current ratio Goal]" caption="Current ratio Goal" measure="1" measureGroup="Ledger transactions" count="0"/>
    <cacheHierarchy uniqueName="[Measures].[Current ratio Status]" caption="Current ratio Status" measure="1" iconSet="8" measureGroup="Ledger transactions" count="0"/>
    <cacheHierarchy uniqueName="[Measures].[Current ratio Trend]" caption="Current ratio Trend" measure="1" iconSet="5" measureGroup="Ledger transactions" count="0"/>
    <cacheHierarchy uniqueName="[Measures].[Debt to equity Value]" caption="Debt to equity" measure="1" measureGroup="Ledger transactions" count="0"/>
    <cacheHierarchy uniqueName="[Measures].[Debt to equity Goal]" caption="Debt to equity Goal" measure="1" measureGroup="Ledger transactions" count="0"/>
    <cacheHierarchy uniqueName="[Measures].[Debt to equity Status]" caption="Debt to equity Status" measure="1" iconSet="8" measureGroup="Ledger transactions" count="0"/>
    <cacheHierarchy uniqueName="[Measures].[Debt to equity Trend]" caption="Debt to equity Trend" measure="1" iconSet="5" measureGroup="Ledger transactions" count="0"/>
    <cacheHierarchy uniqueName="[Measures].[Debt to total assets Value]" caption="Debt to total assets" measure="1" measureGroup="Ledger transactions" count="0"/>
    <cacheHierarchy uniqueName="[Measures].[Debt to total assets Goal]" caption="Debt to total assets Goal" measure="1" measureGroup="Ledger transactions" count="0"/>
    <cacheHierarchy uniqueName="[Measures].[Debt to total assets Status]" caption="Debt to total assets Status" measure="1" iconSet="8" measureGroup="Ledger transactions" count="0"/>
    <cacheHierarchy uniqueName="[Measures].[Debt to total assets Trend]" caption="Debt to total assets Trend" measure="1" iconSet="5" measureGroup="Ledger transactions" count="0"/>
    <cacheHierarchy uniqueName="[Measures].[Gross profit Goal]" caption="Gross profit Goal" measure="1" measureGroup="Ledger transactions" count="0"/>
    <cacheHierarchy uniqueName="[Measures].[Gross profit Status]" caption="Gross profit Status" measure="1" iconSet="8" measureGroup="Ledger transactions" count="0"/>
    <cacheHierarchy uniqueName="[Measures].[Gross profit Trend]" caption="Gross profit Trend" measure="1" iconSet="5" measureGroup="Ledger transactions" count="0"/>
    <cacheHierarchy uniqueName="[Measures].[Gross profit margin Value]" caption="Gross profit margin" measure="1" measureGroup="Ledger transactions" count="0"/>
    <cacheHierarchy uniqueName="[Measures].[Gross profit margin Goal]" caption="Gross profit margin Goal" measure="1" measureGroup="Ledger transactions" count="0"/>
    <cacheHierarchy uniqueName="[Measures].[Gross profit margin Status]" caption="Gross profit margin Status" measure="1" iconSet="8" measureGroup="Ledger transactions" count="0"/>
    <cacheHierarchy uniqueName="[Measures].[Gross profit margin Trend]" caption="Gross profit margin Trend" measure="1" iconSet="5" measureGroup="Ledger transactions" count="0"/>
    <cacheHierarchy uniqueName="[Measures].[Inventory turnover Value]" caption="Inventory turnover" measure="1" measureGroup="Ledger transactions" count="0"/>
    <cacheHierarchy uniqueName="[Measures].[Inventory turnover Goal]" caption="Inventory turnover Goal" measure="1" measureGroup="Ledger transactions" count="0"/>
    <cacheHierarchy uniqueName="[Measures].[Inventory turnover Status]" caption="Inventory turnover Status" measure="1" iconSet="8" measureGroup="Ledger transactions" count="0"/>
    <cacheHierarchy uniqueName="[Measures].[Inventory turnover Trend]" caption="Inventory turnover Trend" measure="1" iconSet="5" measureGroup="Ledger transactions" count="0"/>
    <cacheHierarchy uniqueName="[Measures].[Net income Value]" caption="Net income" measure="1" measureGroup="Ledger transactions" count="0"/>
    <cacheHierarchy uniqueName="[Measures].[Net income Goal]" caption="Net income Goal" measure="1" measureGroup="Ledger transactions" count="0"/>
    <cacheHierarchy uniqueName="[Measures].[Net income Status]" caption="Net income Status" measure="1" iconSet="8" measureGroup="Ledger transactions" count="0"/>
    <cacheHierarchy uniqueName="[Measures].[Net income Trend]" caption="Net income Trend" measure="1" iconSet="5" measureGroup="Ledger transactions" count="0"/>
    <cacheHierarchy uniqueName="[Measures].[Quick ratio Value]" caption="Quick ratio" measure="1" measureGroup="Ledger transactions" count="0"/>
    <cacheHierarchy uniqueName="[Measures].[Quick ratio Goal]" caption="Quick ratio Goal" measure="1" measureGroup="Ledger transactions" count="0"/>
    <cacheHierarchy uniqueName="[Measures].[Quick ratio Status]" caption="Quick ratio Status" measure="1" iconSet="8" measureGroup="Ledger transactions" count="0"/>
    <cacheHierarchy uniqueName="[Measures].[Quick ratio Trend]" caption="Quick ratio Trend" measure="1" iconSet="5" measureGroup="Ledger transactions" count="0"/>
    <cacheHierarchy uniqueName="[Measures].[Return on total assets Value]" caption="Return on total assets" measure="1" measureGroup="Ledger transactions" count="0"/>
    <cacheHierarchy uniqueName="[Measures].[Return on total assets Goal]" caption="Return on total assets Goal" measure="1" measureGroup="Ledger transactions" count="0"/>
    <cacheHierarchy uniqueName="[Measures].[Return on total assets Status]" caption="Return on total assets Status" measure="1" iconSet="8" measureGroup="Ledger transactions" count="0"/>
    <cacheHierarchy uniqueName="[Measures].[Return on total assets Trend]" caption="Return on total assets Trend" measure="1" iconSet="5" measureGroup="Ledger transactions" count="0"/>
    <cacheHierarchy uniqueName="[Measures].[Revenue budget variance Value]" caption="Revenue budget variance" measure="1" measureGroup="Ledger budgets" count="0"/>
    <cacheHierarchy uniqueName="[Measures].[Revenue budget variance Goal]" caption="Revenue budget variance Goal" measure="1" measureGroup="Ledger budgets" count="0"/>
    <cacheHierarchy uniqueName="[Measures].[Revenue budget variance Status]" caption="Revenue budget variance Status" measure="1" iconSet="8" measureGroup="Ledger budgets" count="0"/>
    <cacheHierarchy uniqueName="[Measures].[Revenue budget variance Trend]" caption="Revenue budget variance Trend" measure="1" iconSet="5" measureGroup="Ledger budgets" count="0"/>
    <cacheHierarchy uniqueName="[Measures].[Times interest earned Value]" caption="Times interest earned" measure="1" measureGroup="Ledger transactions" count="0"/>
    <cacheHierarchy uniqueName="[Measures].[Times interest earned Goal]" caption="Times interest earned Goal" measure="1" measureGroup="Ledger transactions" count="0"/>
    <cacheHierarchy uniqueName="[Measures].[Times interest earned Status]" caption="Times interest earned Status" measure="1" iconSet="8" measureGroup="Ledger transactions" count="0"/>
    <cacheHierarchy uniqueName="[Measures].[Times interest earned Trend]" caption="Times interest earned Trend" measure="1" iconSet="5" measureGroup="Ledger transactions" count="0"/>
    <cacheHierarchy uniqueName="[Measures].[Total expenses Value]" caption="Total expenses" measure="1" measureGroup="Ledger transactions" count="0"/>
    <cacheHierarchy uniqueName="[Measures].[Total expenses Goal]" caption="Total expenses Goal" measure="1" measureGroup="Ledger transactions" count="0"/>
    <cacheHierarchy uniqueName="[Measures].[Total expenses Status]" caption="Total expenses Status" measure="1" iconSet="8" measureGroup="Ledger transactions" count="0"/>
    <cacheHierarchy uniqueName="[Measures].[Total expenses Trend]" caption="Total expenses Trend" measure="1" iconSet="5" measureGroup="Ledger transactions" count="0"/>
    <cacheHierarchy uniqueName="[Measures].[Total revenue Value]" caption="Total revenue" measure="1" measureGroup="Ledger transactions" count="0"/>
    <cacheHierarchy uniqueName="[Measures].[Total revenue Goal]" caption="Total revenue Goal" measure="1" measureGroup="Ledger transactions" count="0"/>
    <cacheHierarchy uniqueName="[Measures].[Total revenue Status]" caption="Total revenue Status" measure="1" iconSet="8" measureGroup="Ledger transactions" count="0"/>
    <cacheHierarchy uniqueName="[Measures].[Total revenue Trend]" caption="Total revenue Trend" measure="1" iconSet="5" measureGroup="Ledger transactions" count="0"/>
    <cacheHierarchy uniqueName="[Measures].[Earnings before income tax Value]" caption="Earnings before income tax" measure="1" measureGroup="Ledger transactions" count="0"/>
    <cacheHierarchy uniqueName="[Measures].[Earnings before income tax Goal]" caption="Earnings before income tax Goal" measure="1" measureGroup="Ledger transactions" count="0"/>
    <cacheHierarchy uniqueName="[Measures].[Earnings before income tax Status]" caption="Earnings before income tax Status" measure="1" iconSet="8" measureGroup="Ledger transactions" count="0"/>
    <cacheHierarchy uniqueName="[Measures].[Earnings before income tax Trend]" caption="Earnings before income tax Trend" measure="1" iconSet="5" measureGroup="Ledger transactions" count="0"/>
    <cacheHierarchy uniqueName="[Measures].[Expense budget variance Value]" caption="Expense budget variance" measure="1" measureGroup="Ledger budgets" count="0"/>
    <cacheHierarchy uniqueName="[Measures].[Expense budget variance Goal]" caption="Expense budget variance Goal" measure="1" measureGroup="Ledger budgets" count="0"/>
    <cacheHierarchy uniqueName="[Measures].[Expense budget variance Status]" caption="Expense budget variance Status" measure="1" iconSet="8" measureGroup="Ledger budgets" count="0"/>
    <cacheHierarchy uniqueName="[Measures].[Expense budget variance Trend]" caption="Expense budget variance Trend" measure="1" iconSet="5" measureGroup="Ledger budgets" count="0"/>
    <cacheHierarchy uniqueName="[Measures].[Accounts payable Value]" caption="Accounts payable" measure="1" measureGroup="Ledger transactions" count="0"/>
    <cacheHierarchy uniqueName="[Measures].[Accounts payable Goal]" caption="Accounts payable Goal" measure="1" measureGroup="Ledger transactions" count="0"/>
    <cacheHierarchy uniqueName="[Measures].[Accounts payable Status]" caption="Accounts payable Status" measure="1" iconSet="8" measureGroup="Ledger transactions" count="0"/>
    <cacheHierarchy uniqueName="[Measures].[Accounts payable Trend]" caption="Accounts payable Trend" measure="1" iconSet="5" measureGroup="Ledger transactions" count="0"/>
    <cacheHierarchy uniqueName="[Measures].[Notes payable Value]" caption="Notes payable" measure="1" measureGroup="Ledger transactions" count="0"/>
    <cacheHierarchy uniqueName="[Measures].[Notes payable Goal]" caption="Notes payable Goal" measure="1" measureGroup="Ledger transactions" count="0"/>
    <cacheHierarchy uniqueName="[Measures].[Notes payable Status]" caption="Notes payable Status" measure="1" iconSet="8" measureGroup="Ledger transactions" count="0"/>
    <cacheHierarchy uniqueName="[Measures].[Notes payable Trend]" caption="Notes payable Trend" measure="1" iconSet="5" measureGroup="Ledger transactions" count="0"/>
    <cacheHierarchy uniqueName="[Measures].[Interest payable Value]" caption="Interest payable" measure="1" measureGroup="Ledger transactions" count="0"/>
    <cacheHierarchy uniqueName="[Measures].[Interest payable Goal]" caption="Interest payable Goal" measure="1" measureGroup="Ledger transactions" count="0"/>
    <cacheHierarchy uniqueName="[Measures].[Interest payable Status]" caption="Interest payable Status" measure="1" iconSet="8" measureGroup="Ledger transactions" count="0"/>
    <cacheHierarchy uniqueName="[Measures].[Interest payable Trend]" caption="Interest payable Trend" measure="1" iconSet="5" measureGroup="Ledger transactions" count="0"/>
    <cacheHierarchy uniqueName="[Measures].[Other liabilities Value]" caption="Other liabilities" measure="1" measureGroup="Ledger transactions" count="0"/>
    <cacheHierarchy uniqueName="[Measures].[Other liabilities Goal]" caption="Other liabilities Goal" measure="1" measureGroup="Ledger transactions" count="0"/>
    <cacheHierarchy uniqueName="[Measures].[Other liabilities Status]" caption="Other liabilities Status" measure="1" iconSet="8" measureGroup="Ledger transactions" count="0"/>
    <cacheHierarchy uniqueName="[Measures].[Other liabilities Trend]" caption="Other liabilities Trend" measure="1" iconSet="5" measureGroup="Ledger transactions" count="0"/>
    <cacheHierarchy uniqueName="[Measures].[Long-term debt Value]" caption="Long-term debt" measure="1" measureGroup="Ledger transactions" count="0"/>
    <cacheHierarchy uniqueName="[Measures].[Long-term debt Goal]" caption="Long-term debt Goal" measure="1" measureGroup="Ledger transactions" count="0"/>
    <cacheHierarchy uniqueName="[Measures].[Long-term debt Status]" caption="Long-term debt Status" measure="1" iconSet="8" measureGroup="Ledger transactions" count="0"/>
    <cacheHierarchy uniqueName="[Measures].[Long-term debt Trend]" caption="Long-term debt Trend" measure="1" iconSet="5" measureGroup="Ledger transactions" count="0"/>
    <cacheHierarchy uniqueName="[Measures].[Cash and cash equivalents Value]" caption="Cash and cash equivalents" measure="1" measureGroup="Ledger transactions" count="0"/>
    <cacheHierarchy uniqueName="[Measures].[Cash and cash equivalents Goal]" caption="Cash and cash equivalents Goal" measure="1" measureGroup="Ledger transactions" count="0"/>
    <cacheHierarchy uniqueName="[Measures].[Cash and cash equivalents Status]" caption="Cash and cash equivalents Status" measure="1" iconSet="8" measureGroup="Ledger transactions" count="0"/>
    <cacheHierarchy uniqueName="[Measures].[Cash and cash equivalents Trend]" caption="Cash and cash equivalents Trend" measure="1" iconSet="5" measureGroup="Ledger transactions" count="0"/>
    <cacheHierarchy uniqueName="[Measures].[Short-term investment Value]" caption="Short-term investment" measure="1" measureGroup="Ledger transactions" count="0"/>
    <cacheHierarchy uniqueName="[Measures].[Short-term investment Goal]" caption="Short-term investment Goal" measure="1" measureGroup="Ledger transactions" count="0"/>
    <cacheHierarchy uniqueName="[Measures].[Short-term investment Status]" caption="Short-term investment Status" measure="1" iconSet="8" measureGroup="Ledger transactions" count="0"/>
    <cacheHierarchy uniqueName="[Measures].[Short-term investment Trend]" caption="Short-term investment Trend" measure="1" iconSet="5" measureGroup="Ledger transactions" count="0"/>
    <cacheHierarchy uniqueName="[Measures].[Accounts receivable Value]" caption="Accounts receivable" measure="1" measureGroup="Ledger transactions" count="0"/>
    <cacheHierarchy uniqueName="[Measures].[Accounts receivable Goal]" caption="Accounts receivable Goal" measure="1" measureGroup="Ledger transactions" count="0"/>
    <cacheHierarchy uniqueName="[Measures].[Accounts receivable Status]" caption="Accounts receivable Status" measure="1" iconSet="8" measureGroup="Ledger transactions" count="0"/>
    <cacheHierarchy uniqueName="[Measures].[Accounts receivable Trend]" caption="Accounts receivable Trend" measure="1" iconSet="5" measureGroup="Ledger transactions" count="0"/>
    <cacheHierarchy uniqueName="[Measures].[Notes receivable Value]" caption="Notes receivable" measure="1" measureGroup="Ledger transactions" count="0"/>
    <cacheHierarchy uniqueName="[Measures].[Notes receivable Goal]" caption="Notes receivable Goal" measure="1" measureGroup="Ledger transactions" count="0"/>
    <cacheHierarchy uniqueName="[Measures].[Notes receivable Status]" caption="Notes receivable Status" measure="1" iconSet="8" measureGroup="Ledger transactions" count="0"/>
    <cacheHierarchy uniqueName="[Measures].[Notes receivable Trend]" caption="Notes receivable Trend" measure="1" iconSet="5" measureGroup="Ledger transactions" count="0"/>
    <cacheHierarchy uniqueName="[Measures].[Long-term investment Value]" caption="Long-term investment" measure="1" measureGroup="Ledger transactions" count="0"/>
    <cacheHierarchy uniqueName="[Measures].[Long-term investment Goal]" caption="Long-term investment Goal" measure="1" measureGroup="Ledger transactions" count="0"/>
    <cacheHierarchy uniqueName="[Measures].[Long-term investment Status]" caption="Long-term investment Status" measure="1" iconSet="8" measureGroup="Ledger transactions" count="0"/>
    <cacheHierarchy uniqueName="[Measures].[Long-term investment Trend]" caption="Long-term investment Trend" measure="1" iconSet="5" measureGroup="Ledger transactions" count="0"/>
    <cacheHierarchy uniqueName="[Measures].[Inventory and WIP Value]" caption="Inventory and WIP" measure="1" measureGroup="Ledger transactions" count="0"/>
    <cacheHierarchy uniqueName="[Measures].[Inventory and WIP Goal]" caption="Inventory and WIP Goal" measure="1" measureGroup="Ledger transactions" count="0"/>
    <cacheHierarchy uniqueName="[Measures].[Inventory and WIP Status]" caption="Inventory and WIP Status" measure="1" iconSet="8" measureGroup="Ledger transactions" count="0"/>
    <cacheHierarchy uniqueName="[Measures].[Inventory and WIP Trend]" caption="Inventory and WIP Trend" measure="1" iconSet="5" measureGroup="Ledger transactions" count="0"/>
    <cacheHierarchy uniqueName="[Measures].[Other org assets Value]" caption="Other org assets" measure="1" measureGroup="Ledger transactions" count="0"/>
    <cacheHierarchy uniqueName="[Measures].[Other org assets Goal]" caption="Other org assets Goal" measure="1" measureGroup="Ledger transactions" count="0"/>
    <cacheHierarchy uniqueName="[Measures].[Other org assets Status]" caption="Other org assets Status" measure="1" iconSet="8" measureGroup="Ledger transactions" count="0"/>
    <cacheHierarchy uniqueName="[Measures].[Other org assets Trend]" caption="Other org assets Trend" measure="1" iconSet="5" measureGroup="Ledger transactions" count="0"/>
    <cacheHierarchy uniqueName="[Measures].[Days cash on hand Value]" caption="Days cash on hand" measure="1" measureGroup="Ledger transactions" count="0"/>
    <cacheHierarchy uniqueName="[Measures].[Days cash on hand Goal]" caption="Days cash on hand Goal" measure="1" measureGroup="Ledger transactions" count="0"/>
    <cacheHierarchy uniqueName="[Measures].[Days cash on hand Status]" caption="Days cash on hand Status" measure="1" iconSet="8" measureGroup="Ledger transactions" count="0"/>
    <cacheHierarchy uniqueName="[Measures].[Days cash on hand Trend]" caption="Days cash on hand Trend" measure="1" iconSet="5" measureGroup="Ledger transactions" count="0"/>
    <cacheHierarchy uniqueName="[Measures].[Days working capital Value]" caption="Days working capital" measure="1" measureGroup="Ledger transactions" count="0"/>
    <cacheHierarchy uniqueName="[Measures].[Days working capital Goal]" caption="Days working capital Goal" measure="1" measureGroup="Ledger transactions" count="0"/>
    <cacheHierarchy uniqueName="[Measures].[Days working capital Status]" caption="Days working capital Status" measure="1" iconSet="8" measureGroup="Ledger transactions" count="0"/>
    <cacheHierarchy uniqueName="[Measures].[Days working capital Trend]" caption="Days working capital Trend" measure="1" iconSet="5" measureGroup="Ledger transactions" count="0"/>
    <cacheHierarchy uniqueName="[Measures].[Days inventory on hand Value]" caption="Days inventory on hand" measure="1" measureGroup="Ledger transactions" count="0"/>
    <cacheHierarchy uniqueName="[Measures].[Days inventory on hand Goal]" caption="Days inventory on hand Goal" measure="1" measureGroup="Ledger transactions" count="0"/>
    <cacheHierarchy uniqueName="[Measures].[Days inventory on hand Status]" caption="Days inventory on hand Status" measure="1" iconSet="8" measureGroup="Ledger transactions" count="0"/>
    <cacheHierarchy uniqueName="[Measures].[Days inventory on hand Trend]" caption="Days inventory on hand Trend" measure="1" iconSet="5" measureGroup="Ledger transactions" count="0"/>
    <cacheHierarchy uniqueName="[Measures].[Fixed asset turnover Value]" caption="Fixed asset turnover" measure="1" measureGroup="Ledger transactions" count="0"/>
    <cacheHierarchy uniqueName="[Measures].[Fixed asset turnover Goal]" caption="Fixed asset turnover Goal" measure="1" measureGroup="Ledger transactions" count="0"/>
    <cacheHierarchy uniqueName="[Measures].[Fixed asset turnover Status]" caption="Fixed asset turnover Status" measure="1" iconSet="8" measureGroup="Ledger transactions" count="0"/>
    <cacheHierarchy uniqueName="[Measures].[Fixed asset turnover Trend]" caption="Fixed asset turnover Trend" measure="1" iconSet="5" measureGroup="Ledger transactions" count="0"/>
    <cacheHierarchy uniqueName="[Measures].[EBITDA margin Value]" caption="EBITDA margin" measure="1" measureGroup="Ledger transactions" count="0"/>
    <cacheHierarchy uniqueName="[Measures].[EBITDA margin Goal]" caption="EBITDA margin Goal" measure="1" measureGroup="Ledger transactions" count="0"/>
    <cacheHierarchy uniqueName="[Measures].[EBITDA margin Status]" caption="EBITDA margin Status" measure="1" iconSet="8" measureGroup="Ledger transactions" count="0"/>
    <cacheHierarchy uniqueName="[Measures].[EBITDA margin Trend]" caption="EBITDA margin Trend" measure="1" iconSet="5" measureGroup="Ledger transactions" count="0"/>
    <cacheHierarchy uniqueName="[Measures].[Net assets Value]" caption="Net assets" measure="1" measureGroup="Ledger transactions" count="0"/>
    <cacheHierarchy uniqueName="[Measures].[Net assets Goal]" caption="Net assets Goal" measure="1" measureGroup="Ledger transactions" count="0"/>
    <cacheHierarchy uniqueName="[Measures].[Net assets Status]" caption="Net assets Status" measure="1" iconSet="8" measureGroup="Ledger transactions" count="0"/>
    <cacheHierarchy uniqueName="[Measures].[Net assets Trend]" caption="Net assets Trend" measure="1" iconSet="5" measureGroup="Ledger transactions" count="0"/>
  </cacheHierarchies>
  <kpis count="40">
    <kpi uniqueName="Accounts payable turnover" caption="Accounts payable turnover" displayFolder="" measureGroup="Ledger transactions" parent="" value="[Measures].[Accounts payable turnover Value]" goal="[Measures].[Accounts payable turnover Goal]" status="[Measures].[Accounts payable turnover Status]" trend="[Measures].[Accounts payable turnover Trend]" weight=""/>
    <kpi uniqueName="Accounts receivable turnover" caption="Accounts receivable turnover" displayFolder="" measureGroup="Ledger transactions" parent="" value="[Measures].[Accounts receivable turnover Value]" goal="[Measures].[Accounts receivable turnover Goal]" status="[Measures].[Accounts receivable turnover Status]" trend="[Measures].[Accounts receivable turnover Trend]" weight=""/>
    <kpi uniqueName="Average days to pay" caption="Average days to pay" displayFolder="" measureGroup="Ledger transactions" parent="" value="[Measures].[Average days to pay Value]" goal="[Measures].[Average days to pay Goal]" status="[Measures].[Average days to pay Status]" trend="[Measures].[Average days to pay Trend]" weight=""/>
    <kpi uniqueName="Average collection period" caption="Average collection period" displayFolder="" measureGroup="Ledger transactions" parent="" value="[Measures].[Average collection period Value]" goal="[Measures].[Average collection period Goal]" status="[Measures].[Average collection period Status]" trend="[Measures].[Average collection period Trend]" weight=""/>
    <kpi uniqueName="Cash position" caption="Cash position" displayFolder="" measureGroup="Ledger transactions" parent="" value="[Measures].[Cash position Value]" goal="[Measures].[Cash position Goal]" status="[Measures].[Cash position Status]" trend="[Measures].[Cash position Trend]" weight=""/>
    <kpi uniqueName="Cash ratio" caption="Cash ratio" displayFolder="" measureGroup="Ledger transactions" parent="" value="[Measures].[Cash ratio Value]" goal="[Measures].[Cash ratio Goal]" status="[Measures].[Cash ratio Status]" trend="[Measures].[Cash ratio Trend]" weight=""/>
    <kpi uniqueName="Cost of goods sold" caption="Cost of goods sold" displayFolder="" measureGroup="Ledger transactions" parent="" value="[Measures].[Cost of goods sold Value]" goal="[Measures].[Cost of goods sold Goal]" status="[Measures].[Cost of goods sold Status]" trend="[Measures].[Cost of goods sold Trend]" weight=""/>
    <kpi uniqueName="Current ratio" caption="Current ratio" displayFolder="" measureGroup="Ledger transactions" parent="" value="[Measures].[Current ratio Value]" goal="[Measures].[Current ratio Goal]" status="[Measures].[Current ratio Status]" trend="[Measures].[Current ratio Trend]" weight=""/>
    <kpi uniqueName="Debt to equity" caption="Debt to equity" displayFolder="" measureGroup="Ledger transactions" parent="" value="[Measures].[Debt to equity Value]" goal="[Measures].[Debt to equity Goal]" status="[Measures].[Debt to equity Status]" trend="[Measures].[Debt to equity Trend]" weight=""/>
    <kpi uniqueName="Debt to total assets" caption="Debt to total assets" displayFolder="" measureGroup="Ledger transactions" parent="" value="[Measures].[Debt to total assets Value]" goal="[Measures].[Debt to total assets Goal]" status="[Measures].[Debt to total assets Status]" trend="[Measures].[Debt to total assets Trend]" weight=""/>
    <kpi uniqueName="Gross profit" caption="Gross profit" displayFolder="" measureGroup="Ledger transactions" parent="" value="[Measures].[General ledger gross profit - accounting currency]" goal="[Measures].[Gross profit Goal]" status="[Measures].[Gross profit Status]" trend="[Measures].[Gross profit Trend]" weight=""/>
    <kpi uniqueName="Gross profit margin" caption="Gross profit margin" displayFolder="" measureGroup="Ledger transactions" parent="" value="[Measures].[Gross profit margin Value]" goal="[Measures].[Gross profit margin Goal]" status="[Measures].[Gross profit margin Status]" trend="[Measures].[Gross profit margin Trend]" weight=""/>
    <kpi uniqueName="Inventory turnover" caption="Inventory turnover" displayFolder="" measureGroup="Ledger transactions" parent="" value="[Measures].[Inventory turnover Value]" goal="[Measures].[Inventory turnover Goal]" status="[Measures].[Inventory turnover Status]" trend="[Measures].[Inventory turnover Trend]" weight=""/>
    <kpi uniqueName="Net income" caption="Net income" displayFolder="" measureGroup="Ledger transactions" parent="" value="[Measures].[Net income Value]" goal="[Measures].[Net income Goal]" status="[Measures].[Net income Status]" trend="[Measures].[Net income Trend]" weight=""/>
    <kpi uniqueName="Quick ratio" caption="Quick ratio" displayFolder="" measureGroup="Ledger transactions" parent="" value="[Measures].[Quick ratio Value]" goal="[Measures].[Quick ratio Goal]" status="[Measures].[Quick ratio Status]" trend="[Measures].[Quick ratio Trend]" weight=""/>
    <kpi uniqueName="Return on total assets" caption="Return on total assets" displayFolder="" measureGroup="Ledger transactions" parent="" value="[Measures].[Return on total assets Value]" goal="[Measures].[Return on total assets Goal]" status="[Measures].[Return on total assets Status]" trend="[Measures].[Return on total assets Trend]" weight=""/>
    <kpi uniqueName="Revenue budget variance" caption="Revenue budget variance" displayFolder="" measureGroup="Ledger budgets" parent="" value="[Measures].[Revenue budget variance Value]" goal="[Measures].[Revenue budget variance Goal]" status="[Measures].[Revenue budget variance Status]" trend="[Measures].[Revenue budget variance Trend]" weight=""/>
    <kpi uniqueName="Times interest earned" caption="Times interest earned" displayFolder="" measureGroup="Ledger transactions" parent="" value="[Measures].[Times interest earned Value]" goal="[Measures].[Times interest earned Goal]" status="[Measures].[Times interest earned Status]" trend="[Measures].[Times interest earned Trend]" weight=""/>
    <kpi uniqueName="Total expenses" caption="Total expenses" displayFolder="" measureGroup="Ledger transactions" parent="" value="[Measures].[Total expenses Value]" goal="[Measures].[Total expenses Goal]" status="[Measures].[Total expenses Status]" trend="[Measures].[Total expenses Trend]" weight=""/>
    <kpi uniqueName="Total revenue" caption="Total revenue" displayFolder="" measureGroup="Ledger transactions" parent="" value="[Measures].[Total revenue Value]" goal="[Measures].[Total revenue Goal]" status="[Measures].[Total revenue Status]" trend="[Measures].[Total revenue Trend]" weight=""/>
    <kpi uniqueName="Earnings before income tax" caption="Earnings before income tax" displayFolder="" measureGroup="Ledger transactions" parent="" value="[Measures].[Earnings before income tax Value]" goal="[Measures].[Earnings before income tax Goal]" status="[Measures].[Earnings before income tax Status]" trend="[Measures].[Earnings before income tax Trend]" weight=""/>
    <kpi uniqueName="Expense budget variance" caption="Expense budget variance" displayFolder="" measureGroup="Ledger budgets" parent="" value="[Measures].[Expense budget variance Value]" goal="[Measures].[Expense budget variance Goal]" status="[Measures].[Expense budget variance Status]" trend="[Measures].[Expense budget variance Trend]" weight=""/>
    <kpi uniqueName="Accounts payable" caption="Accounts payable" displayFolder="" measureGroup="Ledger transactions" parent="" value="[Measures].[Accounts payable Value]" goal="[Measures].[Accounts payable Goal]" status="[Measures].[Accounts payable Status]" trend="[Measures].[Accounts payable Trend]" weight=""/>
    <kpi uniqueName="Notes payable" caption="Notes payable" displayFolder="" measureGroup="Ledger transactions" parent="" value="[Measures].[Notes payable Value]" goal="[Measures].[Notes payable Goal]" status="[Measures].[Notes payable Status]" trend="[Measures].[Notes payable Trend]" weight=""/>
    <kpi uniqueName="Interest payable" caption="Interest payable" displayFolder="" measureGroup="Ledger transactions" parent="" value="[Measures].[Interest payable Value]" goal="[Measures].[Interest payable Goal]" status="[Measures].[Interest payable Status]" trend="[Measures].[Interest payable Trend]" weight=""/>
    <kpi uniqueName="Other liabilities" caption="Other liabilities" displayFolder="" measureGroup="Ledger transactions" parent="" value="[Measures].[Other liabilities Value]" goal="[Measures].[Other liabilities Goal]" status="[Measures].[Other liabilities Status]" trend="[Measures].[Other liabilities Trend]" weight=""/>
    <kpi uniqueName="Long-term debt" caption="Long-term debt" displayFolder="" measureGroup="Ledger transactions" parent="" value="[Measures].[Long-term debt Value]" goal="[Measures].[Long-term debt Goal]" status="[Measures].[Long-term debt Status]" trend="[Measures].[Long-term debt Trend]" weight=""/>
    <kpi uniqueName="Cash and cash equivalents" caption="Cash and cash equivalents" displayFolder="" measureGroup="Ledger transactions" parent="" value="[Measures].[Cash and cash equivalents Value]" goal="[Measures].[Cash and cash equivalents Goal]" status="[Measures].[Cash and cash equivalents Status]" trend="[Measures].[Cash and cash equivalents Trend]" weight=""/>
    <kpi uniqueName="Short-term investment" caption="Short-term investment" displayFolder="" measureGroup="Ledger transactions" parent="" value="[Measures].[Short-term investment Value]" goal="[Measures].[Short-term investment Goal]" status="[Measures].[Short-term investment Status]" trend="[Measures].[Short-term investment Trend]" weight=""/>
    <kpi uniqueName="Accounts receivable" caption="Accounts receivable" displayFolder="" measureGroup="Ledger transactions" parent="" value="[Measures].[Accounts receivable Value]" goal="[Measures].[Accounts receivable Goal]" status="[Measures].[Accounts receivable Status]" trend="[Measures].[Accounts receivable Trend]" weight=""/>
    <kpi uniqueName="Notes receivable" caption="Notes receivable" displayFolder="" measureGroup="Ledger transactions" parent="" value="[Measures].[Notes receivable Value]" goal="[Measures].[Notes receivable Goal]" status="[Measures].[Notes receivable Status]" trend="[Measures].[Notes receivable Trend]" weight=""/>
    <kpi uniqueName="Long-term investment" caption="Long-term investment" displayFolder="" measureGroup="Ledger transactions" parent="" value="[Measures].[Long-term investment Value]" goal="[Measures].[Long-term investment Goal]" status="[Measures].[Long-term investment Status]" trend="[Measures].[Long-term investment Trend]" weight=""/>
    <kpi uniqueName="Inventory and WIP" caption="Inventory and WIP" displayFolder="" measureGroup="Ledger transactions" parent="" value="[Measures].[Inventory and WIP Value]" goal="[Measures].[Inventory and WIP Goal]" status="[Measures].[Inventory and WIP Status]" trend="[Measures].[Inventory and WIP Trend]" weight=""/>
    <kpi uniqueName="Other org assets" caption="Other org assets" displayFolder="" measureGroup="Ledger transactions" parent="" value="[Measures].[Other org assets Value]" goal="[Measures].[Other org assets Goal]" status="[Measures].[Other org assets Status]" trend="[Measures].[Other org assets Trend]" weight=""/>
    <kpi uniqueName="Days cash on hand" caption="Days cash on hand" displayFolder="" measureGroup="Ledger transactions" parent="" value="[Measures].[Days cash on hand Value]" goal="[Measures].[Days cash on hand Goal]" status="[Measures].[Days cash on hand Status]" trend="[Measures].[Days cash on hand Trend]" weight=""/>
    <kpi uniqueName="Days working capital" caption="Days working capital" displayFolder="" measureGroup="Ledger transactions" parent="" value="[Measures].[Days working capital Value]" goal="[Measures].[Days working capital Goal]" status="[Measures].[Days working capital Status]" trend="[Measures].[Days working capital Trend]" weight=""/>
    <kpi uniqueName="Days inventory on hand" caption="Days inventory on hand" displayFolder="" measureGroup="Ledger transactions" parent="" value="[Measures].[Days inventory on hand Value]" goal="[Measures].[Days inventory on hand Goal]" status="[Measures].[Days inventory on hand Status]" trend="[Measures].[Days inventory on hand Trend]" weight=""/>
    <kpi uniqueName="Fixed asset turnover" caption="Fixed asset turnover" displayFolder="" measureGroup="Ledger transactions" parent="" value="[Measures].[Fixed asset turnover Value]" goal="[Measures].[Fixed asset turnover Goal]" status="[Measures].[Fixed asset turnover Status]" trend="[Measures].[Fixed asset turnover Trend]" weight=""/>
    <kpi uniqueName="EBITDA margin" caption="EBITDA margin" displayFolder="" measureGroup="Ledger transactions" parent="" value="[Measures].[EBITDA margin Value]" goal="[Measures].[EBITDA margin Goal]" status="[Measures].[EBITDA margin Status]" trend="[Measures].[EBITDA margin Trend]" weight=""/>
    <kpi uniqueName="Net assets" caption="Net assets" displayFolder="" measureGroup="Ledger transactions" parent="" value="[Measures].[Net assets Value]" goal="[Measures].[Net assets Goal]" status="[Measures].[Net assets Status]" trend="[Measures].[Net assets Trend]" weight=""/>
  </kpis>
  <dimensions count="53">
    <dimension name="Acknowledgement date" uniqueName="[Acknowledgement date]" caption="Acknowledgement date"/>
    <dimension name="Acknowledgement date - fiscal calendar" uniqueName="[Acknowledgement date - fiscal calendar]" caption="Acknowledgement date - fiscal calendar"/>
    <dimension name="Analysis currency" uniqueName="[Analysis currency]" caption="Analysis currency"/>
    <dimension name="Bank account description" uniqueName="[Bank account description]" caption="Bank account description"/>
    <dimension name="Bank statement date" uniqueName="[Bank statement date]" caption="Bank statement date"/>
    <dimension name="Bank statement date - fiscal calendar" uniqueName="[Bank statement date - fiscal calendar]" caption="Bank statement date - fiscal calendar"/>
    <dimension name="Bank transaction" uniqueName="[Bank transaction]" caption="Bank transaction"/>
    <dimension name="Bank transaction type" uniqueName="[Bank transaction type]" caption="Bank transaction type"/>
    <dimension name="Cash discount  date" uniqueName="[Cash discount  date]" caption="Cash discount  date"/>
    <dimension name="Cash discount date - fiscal date" uniqueName="[Cash discount date - fiscal date]" caption="Cash discount date - fiscal date"/>
    <dimension name="Chart of accounts" uniqueName="[Chart of accounts]" caption="Chart of accounts"/>
    <dimension name="Collection letter fee" uniqueName="[Collection letter fee]" caption="Collection letter fee"/>
    <dimension name="Company" uniqueName="[Company]" caption="Company"/>
    <dimension name="Currency" uniqueName="[Currency]" caption="Currency"/>
    <dimension name="Currency - Registration currency" uniqueName="[Currency - Registration currency]" caption="Currency - Registration currency"/>
    <dimension name="Customer" uniqueName="[Customer]" caption="Customer"/>
    <dimension name="Derived financial category hierarchy" uniqueName="[Derived financial category hierarchy]" caption="Derived financial category hierarchy"/>
    <dimension name="Document date" uniqueName="[Document date]" caption="Document date"/>
    <dimension name="Document date - fiscal calendar" uniqueName="[Document date - fiscal calendar]" caption="Document date - fiscal calendar"/>
    <dimension name="Due date" uniqueName="[Due date]" caption="Due date"/>
    <dimension name="Due date - fiscal calendar" uniqueName="[Due date - fiscal calendar]" caption="Due date - fiscal calendar"/>
    <dimension name="Exchange rate date" uniqueName="[Exchange rate date]" caption="Exchange rate date"/>
    <dimension name="Expense" uniqueName="[Expense]" caption="Expense"/>
    <dimension name="Free text invoice" uniqueName="[Free text invoice]" caption="Free text invoice"/>
    <dimension name="Interest note" uniqueName="[Interest note]" caption="Interest note"/>
    <dimension name="Invoice date" uniqueName="[Invoice date]" caption="Invoice date"/>
    <dimension name="Invoice date - fiscal calendar" uniqueName="[Invoice date - fiscal calendar]" caption="Invoice date - fiscal calendar"/>
    <dimension name="Invoice transaction date" uniqueName="[Invoice transaction date]" caption="Invoice transaction date"/>
    <dimension name="Invoice transaction date - fiscal calendar" uniqueName="[Invoice transaction date - fiscal calendar]" caption="Invoice transaction date - fiscal calendar"/>
    <dimension name="Last interest date" uniqueName="[Last interest date]" caption="Last interest date"/>
    <dimension name="Last interest date - fiscal calendar" uniqueName="[Last interest date - fiscal calendar]" caption="Last interest date - fiscal calendar"/>
    <dimension name="Ledger balance" uniqueName="[Ledger balance]" caption="Ledger balance"/>
    <dimension name="Ledger budget" uniqueName="[Ledger budget]" caption="Ledger budget"/>
    <dimension name="Ledger budget model" uniqueName="[Ledger budget model]" caption="Ledger budget model"/>
    <dimension name="Ledger derived financial attribute value combinations" uniqueName="[Ledger derived financial attribute value combinations]" caption="Ledger derived financial attribute value combinations"/>
    <dimension name="Ledger Derived Financial Hierarchy Results" uniqueName="[Ledger Derived Financial Hierarchy Results]" caption="Ledger Derived Financial Hierarchy Results"/>
    <dimension name="Ledger transaction" uniqueName="[Ledger transaction]" caption="Ledger transaction"/>
    <dimension measure="1" name="Measures" uniqueName="[Measures]" caption="Measures"/>
    <dimension name="OLAPAGREEMENT" uniqueName="[OLAPAGREEMENT]" caption="OLAPAGREEMENT"/>
    <dimension name="OLAPBALOBJ" uniqueName="[OLAPBALOBJ]" caption="OLAPBALOBJ"/>
    <dimension name="OLAPBASUB" uniqueName="[OLAPBASUB]" caption="OLAPBASUB"/>
    <dimension name="OLAPDEPARTMENTPY" uniqueName="[OLAPDEPARTMENTPY]" caption="OLAPDEPARTMENTPY"/>
    <dimension name="OLAPFUND" uniqueName="[OLAPFUND]" caption="OLAPFUND"/>
    <dimension name="OLAPMAINACCOUNT" uniqueName="[OLAPMAINACCOUNT]" caption="OLAPMAINACCOUNT"/>
    <dimension name="OLAPNBU" uniqueName="[OLAPNBU]" caption="OLAPNBU"/>
    <dimension name="OLAPPAYROLL" uniqueName="[OLAPPAYROLL]" caption="OLAPPAYROLL"/>
    <dimension name="OLAPREVOBJ" uniqueName="[OLAPREVOBJ]" caption="OLAPREVOBJ"/>
    <dimension name="OLAPTRANCODE" uniqueName="[OLAPTRANCODE]" caption="OLAPTRANCODE"/>
    <dimension name="Purchase order" uniqueName="[Purchase order]" caption="Purchase order"/>
    <dimension name="Sales order" uniqueName="[Sales order]" caption="Sales order"/>
    <dimension name="Transaction date" uniqueName="[Transaction date]" caption="Transaction date"/>
    <dimension name="Transaction date - fiscal calendar" uniqueName="[Transaction date - fiscal calendar]" caption="Transaction date - fiscal calendar"/>
    <dimension name="Vendor" uniqueName="[Vendor]" caption="Vendor"/>
  </dimensions>
  <measureGroups count="15">
    <measureGroup name="Bank payment transactions" caption="Bank payment transactions"/>
    <measureGroup name="Bank transactions" caption="Bank transactions"/>
    <measureGroup name="Collection letter fees" caption="Collection letter fees"/>
    <measureGroup name="Exchange rates by day" caption="Exchange rates by day"/>
    <measureGroup name="Expenses" caption="Expenses"/>
    <measureGroup name="Free text invoices" caption="Free text invoices"/>
    <measureGroup name="Interest notes" caption="Interest notes"/>
    <measureGroup name="Ledger balances" caption="Ledger balances"/>
    <measureGroup name="Ledger budgets" caption="Ledger budgets"/>
    <measureGroup name="Ledger Derived Financial Hierarchy Results" caption="Ledger Derived Financial Hierarchy Results"/>
    <measureGroup name="Ledger transactions" caption="Ledger transactions"/>
    <measureGroup name="Open customer transactions" caption="Open customer transactions"/>
    <measureGroup name="Open vendor transactions" caption="Open vendor transactions"/>
    <measureGroup name="Purchase orders" caption="Purchase orders"/>
    <measureGroup name="Sales orders" caption="Sales orders"/>
  </measureGroups>
  <maps count="166">
    <map measureGroup="0" dimension="3"/>
    <map measureGroup="0" dimension="12"/>
    <map measureGroup="0" dimension="13"/>
    <map measureGroup="0" dimension="25"/>
    <map measureGroup="0" dimension="26"/>
    <map measureGroup="0" dimension="27"/>
    <map measureGroup="0" dimension="28"/>
    <map measureGroup="0" dimension="50"/>
    <map measureGroup="0" dimension="51"/>
    <map measureGroup="1" dimension="0"/>
    <map measureGroup="1" dimension="1"/>
    <map measureGroup="1" dimension="3"/>
    <map measureGroup="1" dimension="4"/>
    <map measureGroup="1" dimension="5"/>
    <map measureGroup="1" dimension="6"/>
    <map measureGroup="1" dimension="7"/>
    <map measureGroup="1" dimension="12"/>
    <map measureGroup="1" dimension="13"/>
    <map measureGroup="1" dimension="14"/>
    <map measureGroup="1" dimension="19"/>
    <map measureGroup="1" dimension="20"/>
    <map measureGroup="1" dimension="21"/>
    <map measureGroup="1" dimension="34"/>
    <map measureGroup="1" dimension="38"/>
    <map measureGroup="1" dimension="39"/>
    <map measureGroup="1" dimension="40"/>
    <map measureGroup="1" dimension="41"/>
    <map measureGroup="1" dimension="42"/>
    <map measureGroup="1" dimension="43"/>
    <map measureGroup="1" dimension="44"/>
    <map measureGroup="1" dimension="45"/>
    <map measureGroup="1" dimension="46"/>
    <map measureGroup="1" dimension="47"/>
    <map measureGroup="1" dimension="50"/>
    <map measureGroup="1" dimension="51"/>
    <map measureGroup="2" dimension="11"/>
    <map measureGroup="2" dimension="12"/>
    <map measureGroup="2" dimension="15"/>
    <map measureGroup="2" dimension="19"/>
    <map measureGroup="2" dimension="20"/>
    <map measureGroup="2" dimension="21"/>
    <map measureGroup="3" dimension="2"/>
    <map measureGroup="3" dimension="13"/>
    <map measureGroup="3" dimension="21"/>
    <map measureGroup="4" dimension="12"/>
    <map measureGroup="4" dimension="19"/>
    <map measureGroup="4" dimension="20"/>
    <map measureGroup="4" dimension="21"/>
    <map measureGroup="4" dimension="22"/>
    <map measureGroup="5" dimension="12"/>
    <map measureGroup="5" dimension="15"/>
    <map measureGroup="5" dimension="19"/>
    <map measureGroup="5" dimension="20"/>
    <map measureGroup="5" dimension="21"/>
    <map measureGroup="5" dimension="23"/>
    <map measureGroup="6" dimension="12"/>
    <map measureGroup="6" dimension="19"/>
    <map measureGroup="6" dimension="20"/>
    <map measureGroup="6" dimension="21"/>
    <map measureGroup="6" dimension="24"/>
    <map measureGroup="7" dimension="10"/>
    <map measureGroup="7" dimension="12"/>
    <map measureGroup="7" dimension="21"/>
    <map measureGroup="7" dimension="31"/>
    <map measureGroup="7" dimension="34"/>
    <map measureGroup="7" dimension="38"/>
    <map measureGroup="7" dimension="39"/>
    <map measureGroup="7" dimension="40"/>
    <map measureGroup="7" dimension="41"/>
    <map measureGroup="7" dimension="42"/>
    <map measureGroup="7" dimension="43"/>
    <map measureGroup="7" dimension="44"/>
    <map measureGroup="7" dimension="45"/>
    <map measureGroup="7" dimension="46"/>
    <map measureGroup="7" dimension="47"/>
    <map measureGroup="7" dimension="50"/>
    <map measureGroup="7" dimension="51"/>
    <map measureGroup="8" dimension="10"/>
    <map measureGroup="8" dimension="12"/>
    <map measureGroup="8" dimension="13"/>
    <map measureGroup="8" dimension="21"/>
    <map measureGroup="8" dimension="32"/>
    <map measureGroup="8" dimension="33"/>
    <map measureGroup="8" dimension="34"/>
    <map measureGroup="8" dimension="38"/>
    <map measureGroup="8" dimension="39"/>
    <map measureGroup="8" dimension="40"/>
    <map measureGroup="8" dimension="41"/>
    <map measureGroup="8" dimension="42"/>
    <map measureGroup="8" dimension="43"/>
    <map measureGroup="8" dimension="44"/>
    <map measureGroup="8" dimension="45"/>
    <map measureGroup="8" dimension="46"/>
    <map measureGroup="8" dimension="47"/>
    <map measureGroup="8" dimension="50"/>
    <map measureGroup="8" dimension="51"/>
    <map measureGroup="9" dimension="12"/>
    <map measureGroup="9" dimension="16"/>
    <map measureGroup="9" dimension="34"/>
    <map measureGroup="9" dimension="35"/>
    <map measureGroup="9" dimension="38"/>
    <map measureGroup="9" dimension="39"/>
    <map measureGroup="9" dimension="40"/>
    <map measureGroup="9" dimension="41"/>
    <map measureGroup="9" dimension="42"/>
    <map measureGroup="9" dimension="43"/>
    <map measureGroup="9" dimension="44"/>
    <map measureGroup="9" dimension="45"/>
    <map measureGroup="9" dimension="46"/>
    <map measureGroup="9" dimension="47"/>
    <map measureGroup="10" dimension="0"/>
    <map measureGroup="10" dimension="1"/>
    <map measureGroup="10" dimension="10"/>
    <map measureGroup="10" dimension="12"/>
    <map measureGroup="10" dimension="13"/>
    <map measureGroup="10" dimension="16"/>
    <map measureGroup="10" dimension="17"/>
    <map measureGroup="10" dimension="18"/>
    <map measureGroup="10" dimension="21"/>
    <map measureGroup="10" dimension="34"/>
    <map measureGroup="10" dimension="36"/>
    <map measureGroup="10" dimension="38"/>
    <map measureGroup="10" dimension="39"/>
    <map measureGroup="10" dimension="40"/>
    <map measureGroup="10" dimension="41"/>
    <map measureGroup="10" dimension="42"/>
    <map measureGroup="10" dimension="43"/>
    <map measureGroup="10" dimension="44"/>
    <map measureGroup="10" dimension="45"/>
    <map measureGroup="10" dimension="46"/>
    <map measureGroup="10" dimension="47"/>
    <map measureGroup="10" dimension="50"/>
    <map measureGroup="10" dimension="51"/>
    <map measureGroup="11" dimension="8"/>
    <map measureGroup="11" dimension="9"/>
    <map measureGroup="11" dimension="11"/>
    <map measureGroup="11" dimension="12"/>
    <map measureGroup="11" dimension="15"/>
    <map measureGroup="11" dimension="19"/>
    <map measureGroup="11" dimension="20"/>
    <map measureGroup="11" dimension="21"/>
    <map measureGroup="11" dimension="29"/>
    <map measureGroup="11" dimension="30"/>
    <map measureGroup="11" dimension="50"/>
    <map measureGroup="11" dimension="51"/>
    <map measureGroup="12" dimension="8"/>
    <map measureGroup="12" dimension="9"/>
    <map measureGroup="12" dimension="12"/>
    <map measureGroup="12" dimension="19"/>
    <map measureGroup="12" dimension="20"/>
    <map measureGroup="12" dimension="21"/>
    <map measureGroup="12" dimension="50"/>
    <map measureGroup="12" dimension="51"/>
    <map measureGroup="12" dimension="52"/>
    <map measureGroup="13" dimension="12"/>
    <map measureGroup="13" dimension="19"/>
    <map measureGroup="13" dimension="20"/>
    <map measureGroup="13" dimension="21"/>
    <map measureGroup="13" dimension="48"/>
    <map measureGroup="13" dimension="52"/>
    <map measureGroup="14" dimension="12"/>
    <map measureGroup="14" dimension="15"/>
    <map measureGroup="14" dimension="19"/>
    <map measureGroup="14" dimension="20"/>
    <map measureGroup="14" dimension="21"/>
    <map measureGroup="14" dimension="49"/>
  </maps>
  <extLst>
    <ext xmlns:x14="http://schemas.microsoft.com/office/spreadsheetml/2009/9/main" uri="{725AE2AE-9491-48be-B2B4-4EB974FC3084}">
      <x14:pivotCacheDefinition supportSubqueryNonVisual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PivotTable1" cacheId="2" applyNumberFormats="0" applyBorderFormats="0" applyFontFormats="0" applyPatternFormats="0" applyAlignmentFormats="0" applyWidthHeightFormats="1" dataCaption="Values" updatedVersion="4" minRefreshableVersion="3" subtotalHiddenItems="1" itemPrintTitles="1" createdVersion="4" indent="0" compact="0" compactData="0" multipleFieldFilters="0" rowHeaderCaption="" fieldListSortAscending="1">
  <location ref="A13:H308" firstHeaderRow="1" firstDataRow="2" firstDataCol="4" rowPageCount="9" colPageCount="1"/>
  <pivotFields count="26">
    <pivotField axis="axisRow" compact="0" allDrilled="1" outline="0" showAll="0" defaultSubtotal="0">
      <items count="2">
        <item s="1" c="1" x="1"/>
        <item s="1" c="1" x="0"/>
      </items>
    </pivotField>
    <pivotField axis="axisRow" compact="0" allDrilled="1" outline="0" showAll="0" dataSourceSort="1" defaultSubtotal="0">
      <items count="293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c="1" x="12"/>
        <item c="1" x="13"/>
        <item c="1" x="14"/>
        <item c="1" x="15"/>
        <item c="1" x="16"/>
        <item c="1" x="17"/>
        <item c="1" x="18"/>
        <item c="1" x="19"/>
        <item c="1" x="20"/>
        <item c="1" x="21"/>
        <item c="1" x="22"/>
        <item c="1" x="23"/>
        <item c="1" x="24"/>
        <item c="1" x="25"/>
        <item c="1" x="26"/>
        <item c="1" x="27"/>
        <item c="1" x="28"/>
        <item c="1" x="29"/>
        <item c="1" x="30"/>
        <item c="1" x="31"/>
        <item c="1" x="32"/>
        <item c="1" x="33"/>
        <item c="1" x="34"/>
        <item c="1" x="35"/>
        <item c="1" x="36"/>
        <item c="1" x="37"/>
        <item c="1" x="38"/>
        <item c="1" x="39"/>
        <item c="1" x="40"/>
        <item c="1" x="41"/>
        <item c="1" x="42"/>
        <item c="1" x="43"/>
        <item c="1" x="44"/>
        <item c="1" x="45"/>
        <item c="1" x="46"/>
        <item c="1" x="47"/>
        <item c="1" x="48"/>
        <item c="1" x="49"/>
        <item c="1" x="50"/>
        <item c="1" x="51"/>
        <item c="1" x="52"/>
        <item c="1" x="53"/>
        <item c="1" x="54"/>
        <item c="1" x="55"/>
        <item c="1" x="56"/>
        <item c="1" x="57"/>
        <item c="1" x="58"/>
        <item c="1" x="59"/>
        <item c="1" x="60"/>
        <item c="1" x="61"/>
        <item c="1" x="62"/>
        <item c="1" x="63"/>
        <item c="1" x="64"/>
        <item c="1" x="65"/>
        <item c="1" x="66"/>
        <item c="1" x="67"/>
        <item c="1" x="68"/>
        <item c="1" x="69"/>
        <item c="1" x="70"/>
        <item c="1" x="71"/>
        <item c="1" x="72"/>
        <item c="1" x="73"/>
        <item c="1" x="74"/>
        <item c="1" x="75"/>
        <item c="1" x="76"/>
        <item c="1" x="77"/>
        <item c="1" x="78"/>
        <item c="1" x="79"/>
        <item c="1" x="80"/>
        <item c="1" x="81"/>
        <item c="1" x="82"/>
        <item c="1" x="83"/>
        <item c="1" x="84"/>
        <item c="1" x="85"/>
        <item c="1" x="86"/>
        <item c="1" x="87"/>
        <item c="1" x="88"/>
        <item c="1" x="89"/>
        <item c="1" x="90"/>
        <item c="1" x="91"/>
        <item c="1" x="92"/>
        <item c="1" x="93"/>
        <item c="1" x="94"/>
        <item c="1" x="95"/>
        <item c="1" x="96"/>
        <item c="1" x="97"/>
        <item c="1" x="98"/>
        <item c="1" x="99"/>
        <item c="1" x="100"/>
        <item c="1" x="101"/>
        <item c="1" x="102"/>
        <item c="1" x="103"/>
        <item c="1" x="104"/>
        <item c="1" x="105"/>
        <item c="1" x="106"/>
        <item c="1" x="107"/>
        <item c="1" x="108"/>
        <item c="1" x="109"/>
        <item c="1" x="110"/>
        <item c="1" x="111"/>
        <item c="1" x="112"/>
        <item c="1" x="113"/>
        <item c="1" x="114"/>
        <item c="1" x="115"/>
        <item c="1" x="116"/>
        <item c="1" x="117"/>
        <item c="1" x="118"/>
        <item c="1" x="119"/>
        <item c="1" x="120"/>
        <item c="1" x="121"/>
        <item c="1" x="122"/>
        <item c="1" x="123"/>
        <item c="1" x="124"/>
        <item c="1" x="125"/>
        <item c="1" x="126"/>
        <item c="1" x="127"/>
        <item c="1" x="128"/>
        <item c="1" x="129"/>
        <item c="1" x="130"/>
        <item c="1" x="131"/>
        <item c="1" x="132"/>
        <item c="1" x="133"/>
        <item c="1" x="134"/>
        <item c="1" x="135"/>
        <item c="1" x="136"/>
        <item c="1" x="137"/>
        <item c="1" x="138"/>
        <item c="1" x="139"/>
        <item c="1" x="140"/>
        <item c="1" x="141"/>
        <item c="1" x="142"/>
        <item c="1" x="143"/>
        <item c="1" x="144"/>
        <item c="1" x="145"/>
        <item c="1" x="146"/>
        <item c="1" x="147"/>
        <item c="1" x="148"/>
        <item c="1" x="149"/>
        <item c="1" x="150"/>
        <item c="1" x="151"/>
        <item c="1" x="152"/>
        <item c="1" x="153"/>
        <item c="1" x="154"/>
        <item c="1" x="155"/>
        <item c="1" x="156"/>
        <item c="1" x="157"/>
        <item c="1" x="158"/>
        <item c="1" x="159"/>
        <item c="1" x="160"/>
        <item c="1" x="161"/>
        <item c="1" x="162"/>
        <item c="1" x="163"/>
        <item c="1" x="164"/>
        <item c="1" x="165"/>
        <item c="1" x="166"/>
        <item c="1" x="167"/>
        <item c="1" x="168"/>
        <item c="1" x="169"/>
        <item c="1" x="170"/>
        <item c="1" x="171"/>
        <item c="1" x="172"/>
        <item c="1" x="173"/>
        <item c="1" x="174"/>
        <item c="1" x="175"/>
        <item c="1" x="176"/>
        <item c="1" x="177"/>
        <item c="1" x="178"/>
        <item c="1" x="179"/>
        <item c="1" x="180"/>
        <item c="1" x="181"/>
        <item c="1" x="182"/>
        <item c="1" x="183"/>
        <item c="1" x="184"/>
        <item c="1" x="185"/>
        <item c="1" x="186"/>
        <item c="1" x="187"/>
        <item c="1" x="188"/>
        <item c="1" x="189"/>
        <item c="1" x="190"/>
        <item c="1" x="191"/>
        <item c="1" x="192"/>
        <item c="1" x="193"/>
        <item c="1" x="194"/>
        <item c="1" x="195"/>
        <item c="1" x="196"/>
        <item c="1" x="197"/>
        <item c="1" x="198"/>
        <item c="1" x="199"/>
        <item c="1" x="200"/>
        <item c="1" x="201"/>
        <item c="1" x="202"/>
        <item c="1" x="203"/>
        <item c="1" x="204"/>
        <item c="1" x="205"/>
        <item c="1" x="206"/>
        <item c="1" x="207"/>
        <item c="1" x="208"/>
        <item c="1" x="209"/>
        <item c="1" x="210"/>
        <item c="1" x="211"/>
        <item c="1" x="212"/>
        <item c="1" x="213"/>
        <item c="1" x="214"/>
        <item c="1" x="215"/>
        <item c="1" x="216"/>
        <item c="1" x="217"/>
        <item c="1" x="218"/>
        <item c="1" x="219"/>
        <item c="1" x="220"/>
        <item c="1" x="221"/>
        <item c="1" x="222"/>
        <item c="1" x="223"/>
        <item c="1" x="224"/>
        <item c="1" x="225"/>
        <item c="1" x="226"/>
        <item c="1" x="227"/>
        <item c="1" x="228"/>
        <item c="1" x="229"/>
        <item c="1" x="230"/>
        <item c="1" x="231"/>
        <item c="1" x="232"/>
        <item c="1" x="233"/>
        <item c="1" x="234"/>
        <item c="1" x="235"/>
        <item c="1" x="236"/>
        <item c="1" x="237"/>
        <item c="1" x="238"/>
        <item c="1" x="239"/>
        <item c="1" x="240"/>
        <item c="1" x="241"/>
        <item c="1" x="242"/>
        <item c="1" x="243"/>
        <item c="1" x="244"/>
        <item c="1" x="245"/>
        <item c="1" x="246"/>
        <item c="1" x="247"/>
        <item c="1" x="248"/>
        <item c="1" x="249"/>
        <item c="1" x="250"/>
        <item c="1" x="251"/>
        <item c="1" x="252"/>
        <item c="1" x="253"/>
        <item c="1" x="254"/>
        <item c="1" x="255"/>
        <item c="1" x="256"/>
        <item c="1" x="257"/>
        <item c="1" x="258"/>
        <item c="1" x="259"/>
        <item c="1" x="260"/>
        <item c="1" x="261"/>
        <item c="1" x="262"/>
        <item c="1" x="263"/>
        <item c="1" x="264"/>
        <item c="1" x="265"/>
        <item c="1" x="266"/>
        <item c="1" x="267"/>
        <item c="1" x="268"/>
        <item c="1" x="269"/>
        <item c="1" x="270"/>
        <item c="1" x="271"/>
        <item c="1" x="272"/>
        <item c="1" x="273"/>
        <item c="1" x="274"/>
        <item c="1" x="275"/>
        <item c="1" x="276"/>
        <item c="1" x="277"/>
        <item c="1" x="278"/>
        <item c="1" x="279"/>
        <item c="1" x="280"/>
        <item c="1" x="281"/>
        <item c="1" x="282"/>
        <item c="1" x="283"/>
        <item c="1" x="284"/>
        <item c="1" x="285"/>
        <item c="1" x="286"/>
        <item c="1" x="287"/>
        <item c="1" x="288"/>
        <item c="1" x="289"/>
        <item c="1" x="290"/>
        <item c="1" x="291"/>
        <item c="1" x="292"/>
      </items>
    </pivotField>
    <pivotField axis="axisRow" compact="0" outline="0" showAll="0" dataSourceSort="1" defaultSubtotal="0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axis="axisPage" compact="0" allDrilled="1" outline="0" showAll="0" dataSourceSort="1" defaultSubtotal="0" defaultAttributeDrillState="1"/>
    <pivotField axis="axisCol" compact="0" allDrilled="1" outline="0" showAll="0" dataSourceSort="1" defaultSubtotal="0" defaultAttributeDrillState="1">
      <items count="3">
        <item s="1" x="0"/>
        <item s="1" x="1"/>
        <item s="1" x="2"/>
      </items>
    </pivotField>
    <pivotField axis="axisRow" compact="0" allDrilled="1" outline="0" showAll="0" defaultSubtotal="0">
      <items count="290">
        <item x="215" e="0"/>
        <item x="9" e="0"/>
        <item x="11" e="0"/>
        <item x="99" e="0"/>
        <item x="101" e="0"/>
        <item x="125" e="0"/>
        <item x="154" e="0"/>
        <item x="192" e="0"/>
        <item x="223" e="0"/>
        <item x="249" e="0"/>
        <item x="250" e="0"/>
        <item x="264" e="0"/>
        <item x="139" e="0"/>
        <item x="142" e="0"/>
        <item x="199" e="0"/>
        <item x="271" e="0"/>
        <item x="82" e="0"/>
        <item x="97" e="0"/>
        <item x="115" e="0"/>
        <item x="242" e="0"/>
        <item x="260" e="0"/>
        <item x="3" e="0"/>
        <item x="37" e="0"/>
        <item x="74" e="0"/>
        <item x="114" e="0"/>
        <item x="117" e="0"/>
        <item x="134" e="0"/>
        <item x="138" e="0"/>
        <item x="146" e="0"/>
        <item x="147" e="0"/>
        <item x="151" e="0"/>
        <item x="152" e="0"/>
        <item x="159" e="0"/>
        <item x="163" e="0"/>
        <item x="164" e="0"/>
        <item x="173" e="0"/>
        <item x="178" e="0"/>
        <item x="186" e="0"/>
        <item x="187" e="0"/>
        <item x="201" e="0"/>
        <item x="237" e="0"/>
        <item x="252" e="0"/>
        <item x="256" e="0"/>
        <item x="265" e="0"/>
        <item x="285" e="0"/>
        <item x="288" e="0"/>
        <item x="84" e="0"/>
        <item x="176" e="0"/>
        <item x="209" e="0"/>
        <item x="1" e="0"/>
        <item x="7" e="0"/>
        <item x="16" e="0"/>
        <item x="18" e="0"/>
        <item x="22" e="0"/>
        <item x="35" e="0"/>
        <item x="36" e="0"/>
        <item x="45" e="0"/>
        <item x="50" e="0"/>
        <item x="53" e="0"/>
        <item x="55" e="0"/>
        <item x="67" e="0"/>
        <item x="79" e="0"/>
        <item x="91" e="0"/>
        <item x="92" e="0"/>
        <item x="93" e="0"/>
        <item x="133" e="0"/>
        <item x="140" e="0"/>
        <item x="153" e="0"/>
        <item x="155" e="0"/>
        <item x="156" e="0"/>
        <item x="157" e="0"/>
        <item x="158" e="0"/>
        <item x="166" e="0"/>
        <item x="169" e="0"/>
        <item x="170" e="0"/>
        <item x="182" e="0"/>
        <item x="184" e="0"/>
        <item x="194" e="0"/>
        <item x="206" e="0"/>
        <item x="210" e="0"/>
        <item x="213" e="0"/>
        <item x="214" e="0"/>
        <item x="218" e="0"/>
        <item x="219" e="0"/>
        <item x="220" e="0"/>
        <item x="234" e="0"/>
        <item x="243" e="0"/>
        <item x="247" e="0"/>
        <item x="254" e="0"/>
        <item x="259" e="0"/>
        <item x="262" e="0"/>
        <item x="275" e="0"/>
        <item x="276" e="0"/>
        <item x="277" e="0"/>
        <item x="278" e="0"/>
        <item x="289" e="0"/>
        <item x="2" e="0"/>
        <item x="44" e="0"/>
        <item x="131" e="0"/>
        <item x="8" e="0"/>
        <item x="19" e="0"/>
        <item x="24" e="0"/>
        <item x="33" e="0"/>
        <item x="34" e="0"/>
        <item x="38" e="0"/>
        <item x="39" e="0"/>
        <item x="42" e="0"/>
        <item x="48" e="0"/>
        <item x="49" e="0"/>
        <item x="57" e="0"/>
        <item x="62" e="0"/>
        <item x="68" e="0"/>
        <item x="69" e="0"/>
        <item x="81" e="0"/>
        <item x="83" e="0"/>
        <item x="88" e="0"/>
        <item x="98" e="0"/>
        <item x="104" e="0"/>
        <item x="119" e="0"/>
        <item x="121" e="0"/>
        <item x="122" e="0"/>
        <item x="123" e="0"/>
        <item x="126" e="0"/>
        <item x="127" e="0"/>
        <item x="129" e="0"/>
        <item x="132" e="0"/>
        <item x="145" e="0"/>
        <item x="180" e="0"/>
        <item x="197" e="0"/>
        <item x="198" e="0"/>
        <item x="200" e="0"/>
        <item x="230" e="0"/>
        <item x="248" e="0"/>
        <item x="268" e="0"/>
        <item x="283" e="0"/>
        <item x="287" e="0"/>
        <item x="0" e="0"/>
        <item x="4" e="0"/>
        <item x="5" e="0"/>
        <item x="6" e="0"/>
        <item x="10" e="0"/>
        <item x="12" e="0"/>
        <item x="13" e="0"/>
        <item x="14" e="0"/>
        <item x="15" e="0"/>
        <item x="17" e="0"/>
        <item x="20" e="0"/>
        <item x="21" e="0"/>
        <item x="23" e="0"/>
        <item x="25" e="0"/>
        <item x="26" e="0"/>
        <item x="27" e="0"/>
        <item x="28" e="0"/>
        <item x="29" e="0"/>
        <item x="30" e="0"/>
        <item x="31" e="0"/>
        <item x="32" e="0"/>
        <item x="40" e="0"/>
        <item x="41" e="0"/>
        <item x="43" e="0"/>
        <item x="46" e="0"/>
        <item x="47" e="0"/>
        <item x="51" e="0"/>
        <item x="52" e="0"/>
        <item x="54" e="0"/>
        <item x="56" e="0"/>
        <item x="58" e="0"/>
        <item x="59" e="0"/>
        <item x="60" e="0"/>
        <item x="61" e="0"/>
        <item x="63" e="0"/>
        <item x="64" e="0"/>
        <item x="65" e="0"/>
        <item x="66" e="0"/>
        <item x="70" e="0"/>
        <item x="71" e="0"/>
        <item x="72" e="0"/>
        <item x="73" e="0"/>
        <item x="75" e="0"/>
        <item x="76" e="0"/>
        <item x="77" e="0"/>
        <item x="78" e="0"/>
        <item x="80" e="0"/>
        <item x="85" e="0"/>
        <item x="86" e="0"/>
        <item x="87" e="0"/>
        <item x="89" e="0"/>
        <item x="90" e="0"/>
        <item x="94" e="0"/>
        <item x="95" e="0"/>
        <item x="96" e="0"/>
        <item x="100" e="0"/>
        <item x="102" e="0"/>
        <item x="103" e="0"/>
        <item x="105" e="0"/>
        <item x="106" e="0"/>
        <item x="107" e="0"/>
        <item x="108" e="0"/>
        <item x="109" e="0"/>
        <item x="110" e="0"/>
        <item x="111" e="0"/>
        <item x="112" e="0"/>
        <item x="113" e="0"/>
        <item x="116" e="0"/>
        <item x="118" e="0"/>
        <item x="120" e="0"/>
        <item x="124" e="0"/>
        <item x="128" e="0"/>
        <item x="130" e="0"/>
        <item x="135" e="0"/>
        <item x="136" e="0"/>
        <item x="137" e="0"/>
        <item x="141" e="0"/>
        <item x="143" e="0"/>
        <item x="144" e="0"/>
        <item x="148" e="0"/>
        <item x="149" e="0"/>
        <item x="150" e="0"/>
        <item x="160" e="0"/>
        <item x="161" e="0"/>
        <item x="162" e="0"/>
        <item x="165" e="0"/>
        <item x="167" e="0"/>
        <item x="168" e="0"/>
        <item x="171" e="0"/>
        <item x="172" e="0"/>
        <item x="174" e="0"/>
        <item x="175" e="0"/>
        <item x="177" e="0"/>
        <item x="179" e="0"/>
        <item x="181" e="0"/>
        <item x="183" e="0"/>
        <item x="185" e="0"/>
        <item x="188" e="0"/>
        <item x="189" e="0"/>
        <item x="190" e="0"/>
        <item x="191" e="0"/>
        <item x="193" e="0"/>
        <item x="195" e="0"/>
        <item x="196" e="0"/>
        <item x="202" e="0"/>
        <item x="203" e="0"/>
        <item x="204" e="0"/>
        <item x="205" e="0"/>
        <item x="207" e="0"/>
        <item x="208" e="0"/>
        <item x="211" e="0"/>
        <item x="212" e="0"/>
        <item x="216" e="0"/>
        <item x="217" e="0"/>
        <item x="221" e="0"/>
        <item x="222" e="0"/>
        <item x="224" e="0"/>
        <item x="225" e="0"/>
        <item x="226" e="0"/>
        <item x="227" e="0"/>
        <item x="228" e="0"/>
        <item x="229" e="0"/>
        <item x="231" e="0"/>
        <item x="232" e="0"/>
        <item x="233" e="0"/>
        <item x="235" e="0"/>
        <item x="236" e="0"/>
        <item x="238" e="0"/>
        <item x="239" e="0"/>
        <item x="240" e="0"/>
        <item x="241" e="0"/>
        <item x="244" e="0"/>
        <item x="245" e="0"/>
        <item x="246" e="0"/>
        <item x="251" e="0"/>
        <item x="253" e="0"/>
        <item x="255" e="0"/>
        <item x="257" e="0"/>
        <item x="258" e="0"/>
        <item x="261" e="0"/>
        <item x="263" e="0"/>
        <item x="266" e="0"/>
        <item x="267" e="0"/>
        <item x="269" e="0"/>
        <item x="270" e="0"/>
        <item x="272" e="0"/>
        <item x="273" e="0"/>
        <item x="274" e="0"/>
        <item x="279" e="0"/>
        <item x="280" e="0"/>
        <item x="281" e="0"/>
        <item x="282" e="0"/>
        <item x="284" e="0"/>
        <item x="286" e="0"/>
      </items>
    </pivotField>
    <pivotField dataField="1" compact="0" outline="0" showAll="0"/>
    <pivotField axis="axisRow" compact="0" allDrilled="1" outline="0" showAll="0" defaultSubtotal="0">
      <items count="6767">
        <item x="4832" e="0"/>
        <item x="4833" e="0"/>
        <item x="4834" e="0"/>
        <item x="4918" e="0"/>
        <item x="4919" e="0"/>
        <item x="4790" e="0"/>
        <item x="4792" e="0"/>
        <item x="4794" e="0"/>
        <item x="4796" e="0"/>
        <item x="4797" e="0"/>
        <item x="4826" e="0"/>
        <item x="4828" e="0"/>
        <item x="4829" e="0"/>
        <item x="4907" e="0"/>
        <item x="4909" e="0"/>
        <item x="4914" e="0"/>
        <item x="4950" e="0"/>
        <item x="4951" e="0"/>
        <item x="4952" e="0"/>
        <item x="4954" e="0"/>
        <item x="4955" e="0"/>
        <item x="4827" e="0"/>
        <item x="4831" e="0"/>
        <item x="4908" e="0"/>
        <item x="4912" e="0"/>
        <item x="4913" e="0"/>
        <item x="4915" e="0"/>
        <item x="4917" e="0"/>
        <item x="6766" e="0"/>
        <item x="680" e="0"/>
        <item x="682" e="0"/>
        <item x="683" e="0"/>
        <item x="684" e="0"/>
        <item x="780" e="0"/>
        <item x="781" e="0"/>
        <item x="782" e="0"/>
        <item x="784" e="0"/>
        <item x="803" e="0"/>
        <item x="804" e="0"/>
        <item x="805" e="0"/>
        <item x="807" e="0"/>
        <item x="808" e="0"/>
        <item x="861" e="0"/>
        <item x="862" e="0"/>
        <item x="6765" e="0"/>
        <item x="863" e="0"/>
        <item x="864" e="0"/>
        <item x="4799" e="0"/>
        <item x="4801" e="0"/>
        <item x="4791" e="0"/>
        <item x="4793" e="0"/>
        <item x="4798" e="0"/>
        <item x="4800" e="0"/>
        <item x="4802" e="0"/>
        <item x="685" e="0"/>
        <item x="686" e="0"/>
        <item x="687" e="0"/>
        <item x="688" e="0"/>
        <item x="689" e="0"/>
        <item x="690" e="0"/>
        <item x="691" e="0"/>
        <item x="694" e="0"/>
        <item x="695" e="0"/>
        <item x="696" e="0"/>
        <item x="697" e="0"/>
        <item x="698" e="0"/>
        <item x="699" e="0"/>
        <item x="700" e="0"/>
        <item x="701" e="0"/>
        <item x="702" e="0"/>
        <item x="703" e="0"/>
        <item x="704" e="0"/>
        <item x="705" e="0"/>
        <item x="706" e="0"/>
        <item x="707" e="0"/>
        <item x="708" e="0"/>
        <item x="709" e="0"/>
        <item x="710" e="0"/>
        <item x="711" e="0"/>
        <item x="712" e="0"/>
        <item x="713" e="0"/>
        <item x="714" e="0"/>
        <item x="716" e="0"/>
        <item x="717" e="0"/>
        <item x="718" e="0"/>
        <item x="719" e="0"/>
        <item x="720" e="0"/>
        <item x="721" e="0"/>
        <item x="722" e="0"/>
        <item x="723" e="0"/>
        <item x="724" e="0"/>
        <item x="725" e="0"/>
        <item x="726" e="0"/>
        <item x="727" e="0"/>
        <item x="728" e="0"/>
        <item x="730" e="0"/>
        <item x="731" e="0"/>
        <item x="732" e="0"/>
        <item x="733" e="0"/>
        <item x="734" e="0"/>
        <item x="735" e="0"/>
        <item x="737" e="0"/>
        <item x="741" e="0"/>
        <item x="743" e="0"/>
        <item x="744" e="0"/>
        <item x="745" e="0"/>
        <item x="746" e="0"/>
        <item x="748" e="0"/>
        <item x="750" e="0"/>
        <item x="751" e="0"/>
        <item x="752" e="0"/>
        <item x="753" e="0"/>
        <item x="755" e="0"/>
        <item x="756" e="0"/>
        <item x="757" e="0"/>
        <item x="758" e="0"/>
        <item x="759" e="0"/>
        <item x="760" e="0"/>
        <item x="761" e="0"/>
        <item x="762" e="0"/>
        <item x="763" e="0"/>
        <item x="765" e="0"/>
        <item x="766" e="0"/>
        <item x="767" e="0"/>
        <item x="768" e="0"/>
        <item x="769" e="0"/>
        <item x="771" e="0"/>
        <item x="772" e="0"/>
        <item x="776" e="0"/>
        <item x="778" e="0"/>
        <item x="785" e="0"/>
        <item x="786" e="0"/>
        <item x="787" e="0"/>
        <item x="788" e="0"/>
        <item x="789" e="0"/>
        <item x="790" e="0"/>
        <item x="791" e="0"/>
        <item x="792" e="0"/>
        <item x="793" e="0"/>
        <item x="794" e="0"/>
        <item x="795" e="0"/>
        <item x="796" e="0"/>
        <item x="797" e="0"/>
        <item x="798" e="0"/>
        <item x="799" e="0"/>
        <item x="800" e="0"/>
        <item x="802" e="0"/>
        <item x="809" e="0"/>
        <item x="810" e="0"/>
        <item x="811" e="0"/>
        <item x="812" e="0"/>
        <item x="813" e="0"/>
        <item x="814" e="0"/>
        <item x="815" e="0"/>
        <item x="816" e="0"/>
        <item x="817" e="0"/>
        <item x="818" e="0"/>
        <item x="819" e="0"/>
        <item x="820" e="0"/>
        <item x="821" e="0"/>
        <item x="822" e="0"/>
        <item x="823" e="0"/>
        <item x="824" e="0"/>
        <item x="825" e="0"/>
        <item x="826" e="0"/>
        <item x="827" e="0"/>
        <item x="828" e="0"/>
        <item x="829" e="0"/>
        <item x="830" e="0"/>
        <item x="831" e="0"/>
        <item x="832" e="0"/>
        <item x="833" e="0"/>
        <item x="834" e="0"/>
        <item x="835" e="0"/>
        <item x="836" e="0"/>
        <item x="837" e="0"/>
        <item x="838" e="0"/>
        <item x="839" e="0"/>
        <item x="840" e="0"/>
        <item x="841" e="0"/>
        <item x="842" e="0"/>
        <item x="843" e="0"/>
        <item x="844" e="0"/>
        <item x="845" e="0"/>
        <item x="846" e="0"/>
        <item x="847" e="0"/>
        <item x="848" e="0"/>
        <item x="849" e="0"/>
        <item x="850" e="0"/>
        <item x="851" e="0"/>
        <item x="852" e="0"/>
        <item x="853" e="0"/>
        <item x="854" e="0"/>
        <item x="855" e="0"/>
        <item x="856" e="0"/>
        <item x="857" e="0"/>
        <item x="858" e="0"/>
        <item x="859" e="0"/>
        <item x="860" e="0"/>
        <item x="4674" e="0"/>
        <item x="4675" e="0"/>
        <item x="4676" e="0"/>
        <item x="4677" e="0"/>
        <item x="4682" e="0"/>
        <item x="4683" e="0"/>
        <item x="4684" e="0"/>
        <item x="4686" e="0"/>
        <item x="4687" e="0"/>
        <item x="4688" e="0"/>
        <item x="4690" e="0"/>
        <item x="4691" e="0"/>
        <item x="4692" e="0"/>
        <item x="4693" e="0"/>
        <item x="4694" e="0"/>
        <item x="4695" e="0"/>
        <item x="4697" e="0"/>
        <item x="4698" e="0"/>
        <item x="4699" e="0"/>
        <item x="0" e="0"/>
        <item x="1" e="0"/>
        <item x="2" e="0"/>
        <item x="3" e="0"/>
        <item x="4" e="0"/>
        <item x="6" e="0"/>
        <item x="7" e="0"/>
        <item x="9" e="0"/>
        <item x="10" e="0"/>
        <item x="11" e="0"/>
        <item x="12" e="0"/>
        <item x="13" e="0"/>
        <item x="14" e="0"/>
        <item x="15" e="0"/>
        <item x="16" e="0"/>
        <item x="17" e="0"/>
        <item x="18" e="0"/>
        <item x="19" e="0"/>
        <item x="20" e="0"/>
        <item x="21" e="0"/>
        <item x="22" e="0"/>
        <item x="23" e="0"/>
        <item x="24" e="0"/>
        <item x="26" e="0"/>
        <item x="28" e="0"/>
        <item x="29" e="0"/>
        <item x="30" e="0"/>
        <item x="31" e="0"/>
        <item x="32" e="0"/>
        <item x="33" e="0"/>
        <item x="34" e="0"/>
        <item x="35" e="0"/>
        <item x="36" e="0"/>
        <item x="37" e="0"/>
        <item x="39" e="0"/>
        <item x="40" e="0"/>
        <item x="41" e="0"/>
        <item x="42" e="0"/>
        <item x="43" e="0"/>
        <item x="44" e="0"/>
        <item x="45" e="0"/>
        <item x="47" e="0"/>
        <item x="48" e="0"/>
        <item x="49" e="0"/>
        <item x="50" e="0"/>
        <item x="51" e="0"/>
        <item x="52" e="0"/>
        <item x="53" e="0"/>
        <item x="55" e="0"/>
        <item x="56" e="0"/>
        <item x="58" e="0"/>
        <item x="59" e="0"/>
        <item x="60" e="0"/>
        <item x="61" e="0"/>
        <item x="62" e="0"/>
        <item x="63" e="0"/>
        <item x="64" e="0"/>
        <item x="65" e="0"/>
        <item x="66" e="0"/>
        <item x="67" e="0"/>
        <item x="68" e="0"/>
        <item x="69" e="0"/>
        <item x="71" e="0"/>
        <item x="72" e="0"/>
        <item x="73" e="0"/>
        <item x="74" e="0"/>
        <item x="75" e="0"/>
        <item x="76" e="0"/>
        <item x="79" e="0"/>
        <item x="80" e="0"/>
        <item x="81" e="0"/>
        <item x="82" e="0"/>
        <item x="83" e="0"/>
        <item x="84" e="0"/>
        <item x="85" e="0"/>
        <item x="86" e="0"/>
        <item x="87" e="0"/>
        <item x="88" e="0"/>
        <item x="89" e="0"/>
        <item x="90" e="0"/>
        <item x="91" e="0"/>
        <item x="92" e="0"/>
        <item x="93" e="0"/>
        <item x="94" e="0"/>
        <item x="95" e="0"/>
        <item x="96" e="0"/>
        <item x="97" e="0"/>
        <item x="98" e="0"/>
        <item x="99" e="0"/>
        <item x="100" e="0"/>
        <item x="101" e="0"/>
        <item x="102" e="0"/>
        <item x="103" e="0"/>
        <item x="104" e="0"/>
        <item x="105" e="0"/>
        <item x="106" e="0"/>
        <item x="107" e="0"/>
        <item x="108" e="0"/>
        <item x="109" e="0"/>
        <item x="110" e="0"/>
        <item x="111" e="0"/>
        <item x="112" e="0"/>
        <item x="113" e="0"/>
        <item x="114" e="0"/>
        <item x="115" e="0"/>
        <item x="116" e="0"/>
        <item x="117" e="0"/>
        <item x="118" e="0"/>
        <item x="120" e="0"/>
        <item x="121" e="0"/>
        <item x="122" e="0"/>
        <item x="123" e="0"/>
        <item x="124" e="0"/>
        <item x="125" e="0"/>
        <item x="126" e="0"/>
        <item x="127" e="0"/>
        <item x="128" e="0"/>
        <item x="129" e="0"/>
        <item x="130" e="0"/>
        <item x="131" e="0"/>
        <item x="133" e="0"/>
        <item x="134" e="0"/>
        <item x="135" e="0"/>
        <item x="136" e="0"/>
        <item x="137" e="0"/>
        <item x="138" e="0"/>
        <item x="139" e="0"/>
        <item x="140" e="0"/>
        <item x="141" e="0"/>
        <item x="142" e="0"/>
        <item x="143" e="0"/>
        <item x="144" e="0"/>
        <item x="145" e="0"/>
        <item x="146" e="0"/>
        <item x="147" e="0"/>
        <item x="148" e="0"/>
        <item x="149" e="0"/>
        <item x="150" e="0"/>
        <item x="151" e="0"/>
        <item x="152" e="0"/>
        <item x="153" e="0"/>
        <item x="154" e="0"/>
        <item x="155" e="0"/>
        <item x="156" e="0"/>
        <item x="157" e="0"/>
        <item x="158" e="0"/>
        <item x="159" e="0"/>
        <item x="160" e="0"/>
        <item x="161" e="0"/>
        <item x="162" e="0"/>
        <item x="163" e="0"/>
        <item x="164" e="0"/>
        <item x="165" e="0"/>
        <item x="166" e="0"/>
        <item x="168" e="0"/>
        <item x="169" e="0"/>
        <item x="170" e="0"/>
        <item x="171" e="0"/>
        <item x="172" e="0"/>
        <item x="173" e="0"/>
        <item x="174" e="0"/>
        <item x="175" e="0"/>
        <item x="177" e="0"/>
        <item x="178" e="0"/>
        <item x="182" e="0"/>
        <item x="183" e="0"/>
        <item x="184" e="0"/>
        <item x="185" e="0"/>
        <item x="186" e="0"/>
        <item x="187" e="0"/>
        <item x="188" e="0"/>
        <item x="189" e="0"/>
        <item x="190" e="0"/>
        <item x="191" e="0"/>
        <item x="192" e="0"/>
        <item x="193" e="0"/>
        <item x="194" e="0"/>
        <item x="195" e="0"/>
        <item x="196" e="0"/>
        <item x="197" e="0"/>
        <item x="198" e="0"/>
        <item x="199" e="0"/>
        <item x="200" e="0"/>
        <item x="201" e="0"/>
        <item x="202" e="0"/>
        <item x="203" e="0"/>
        <item x="204" e="0"/>
        <item x="205" e="0"/>
        <item x="206" e="0"/>
        <item x="208" e="0"/>
        <item x="210" e="0"/>
        <item x="211" e="0"/>
        <item x="212" e="0"/>
        <item x="213" e="0"/>
        <item x="214" e="0"/>
        <item x="215" e="0"/>
        <item x="216" e="0"/>
        <item x="217" e="0"/>
        <item x="218" e="0"/>
        <item x="219" e="0"/>
        <item x="220" e="0"/>
        <item x="221" e="0"/>
        <item x="222" e="0"/>
        <item x="223" e="0"/>
        <item x="224" e="0"/>
        <item x="225" e="0"/>
        <item x="226" e="0"/>
        <item x="229" e="0"/>
        <item x="231" e="0"/>
        <item x="233" e="0"/>
        <item x="234" e="0"/>
        <item x="235" e="0"/>
        <item x="236" e="0"/>
        <item x="238" e="0"/>
        <item x="239" e="0"/>
        <item x="240" e="0"/>
        <item x="241" e="0"/>
        <item x="242" e="0"/>
        <item x="244" e="0"/>
        <item x="245" e="0"/>
        <item x="246" e="0"/>
        <item x="248" e="0"/>
        <item x="249" e="0"/>
        <item x="251" e="0"/>
        <item x="252" e="0"/>
        <item x="253" e="0"/>
        <item x="254" e="0"/>
        <item x="255" e="0"/>
        <item x="256" e="0"/>
        <item x="258" e="0"/>
        <item x="259" e="0"/>
        <item x="260" e="0"/>
        <item x="261" e="0"/>
        <item x="262" e="0"/>
        <item x="264" e="0"/>
        <item x="265" e="0"/>
        <item x="266" e="0"/>
        <item x="267" e="0"/>
        <item x="268" e="0"/>
        <item x="269" e="0"/>
        <item x="270" e="0"/>
        <item x="271" e="0"/>
        <item x="272" e="0"/>
        <item x="273" e="0"/>
        <item x="274" e="0"/>
        <item x="276" e="0"/>
        <item x="277" e="0"/>
        <item x="278" e="0"/>
        <item x="280" e="0"/>
        <item x="281" e="0"/>
        <item x="282" e="0"/>
        <item x="295" e="0"/>
        <item x="297" e="0"/>
        <item x="299" e="0"/>
        <item x="300" e="0"/>
        <item x="301" e="0"/>
        <item x="302" e="0"/>
        <item x="303" e="0"/>
        <item x="305" e="0"/>
        <item x="306" e="0"/>
        <item x="307" e="0"/>
        <item x="308" e="0"/>
        <item x="310" e="0"/>
        <item x="312" e="0"/>
        <item x="313" e="0"/>
        <item x="314" e="0"/>
        <item x="315" e="0"/>
        <item x="316" e="0"/>
        <item x="317" e="0"/>
        <item x="318" e="0"/>
        <item x="319" e="0"/>
        <item x="320" e="0"/>
        <item x="321" e="0"/>
        <item x="322" e="0"/>
        <item x="323" e="0"/>
        <item x="324" e="0"/>
        <item x="325" e="0"/>
        <item x="326" e="0"/>
        <item x="327" e="0"/>
        <item x="334" e="0"/>
        <item x="335" e="0"/>
        <item x="345" e="0"/>
        <item x="346" e="0"/>
        <item x="347" e="0"/>
        <item x="348" e="0"/>
        <item x="349" e="0"/>
        <item x="350" e="0"/>
        <item x="351" e="0"/>
        <item x="352" e="0"/>
        <item x="353" e="0"/>
        <item x="354" e="0"/>
        <item x="355" e="0"/>
        <item x="356" e="0"/>
        <item x="357" e="0"/>
        <item x="360" e="0"/>
        <item x="361" e="0"/>
        <item x="362" e="0"/>
        <item x="363" e="0"/>
        <item x="365" e="0"/>
        <item x="366" e="0"/>
        <item x="369" e="0"/>
        <item x="370" e="0"/>
        <item x="375" e="0"/>
        <item x="377" e="0"/>
        <item x="378" e="0"/>
        <item x="379" e="0"/>
        <item x="380" e="0"/>
        <item x="381" e="0"/>
        <item x="387" e="0"/>
        <item x="389" e="0"/>
        <item x="390" e="0"/>
        <item x="391" e="0"/>
        <item x="392" e="0"/>
        <item x="393" e="0"/>
        <item x="395" e="0"/>
        <item x="397" e="0"/>
        <item x="399" e="0"/>
        <item x="400" e="0"/>
        <item x="402" e="0"/>
        <item x="403" e="0"/>
        <item x="404" e="0"/>
        <item x="406" e="0"/>
        <item x="408" e="0"/>
        <item x="409" e="0"/>
        <item x="410" e="0"/>
        <item x="411" e="0"/>
        <item x="412" e="0"/>
        <item x="413" e="0"/>
        <item x="414" e="0"/>
        <item x="415" e="0"/>
        <item x="416" e="0"/>
        <item x="417" e="0"/>
        <item x="418" e="0"/>
        <item x="419" e="0"/>
        <item x="420" e="0"/>
        <item x="421" e="0"/>
        <item x="422" e="0"/>
        <item x="423" e="0"/>
        <item x="424" e="0"/>
        <item x="427" e="0"/>
        <item x="429" e="0"/>
        <item x="430" e="0"/>
        <item x="431" e="0"/>
        <item x="432" e="0"/>
        <item x="434" e="0"/>
        <item x="435" e="0"/>
        <item x="436" e="0"/>
        <item x="437" e="0"/>
        <item x="439" e="0"/>
        <item x="440" e="0"/>
        <item x="441" e="0"/>
        <item x="442" e="0"/>
        <item x="443" e="0"/>
        <item x="444" e="0"/>
        <item x="445" e="0"/>
        <item x="446" e="0"/>
        <item x="447" e="0"/>
        <item x="448" e="0"/>
        <item x="449" e="0"/>
        <item x="450" e="0"/>
        <item x="451" e="0"/>
        <item x="452" e="0"/>
        <item x="453" e="0"/>
        <item x="454" e="0"/>
        <item x="456" e="0"/>
        <item x="457" e="0"/>
        <item x="458" e="0"/>
        <item x="459" e="0"/>
        <item x="460" e="0"/>
        <item x="461" e="0"/>
        <item x="462" e="0"/>
        <item x="463" e="0"/>
        <item x="464" e="0"/>
        <item x="466" e="0"/>
        <item x="467" e="0"/>
        <item x="469" e="0"/>
        <item x="470" e="0"/>
        <item x="471" e="0"/>
        <item x="473" e="0"/>
        <item x="474" e="0"/>
        <item x="475" e="0"/>
        <item x="476" e="0"/>
        <item x="477" e="0"/>
        <item x="478" e="0"/>
        <item x="479" e="0"/>
        <item x="481" e="0"/>
        <item x="482" e="0"/>
        <item x="483" e="0"/>
        <item x="484" e="0"/>
        <item x="485" e="0"/>
        <item x="486" e="0"/>
        <item x="487" e="0"/>
        <item x="488" e="0"/>
        <item x="489" e="0"/>
        <item x="491" e="0"/>
        <item x="492" e="0"/>
        <item x="493" e="0"/>
        <item x="494" e="0"/>
        <item x="495" e="0"/>
        <item x="496" e="0"/>
        <item x="497" e="0"/>
        <item x="498" e="0"/>
        <item x="500" e="0"/>
        <item x="501" e="0"/>
        <item x="502" e="0"/>
        <item x="503" e="0"/>
        <item x="504" e="0"/>
        <item x="506" e="0"/>
        <item x="508" e="0"/>
        <item x="509" e="0"/>
        <item x="510" e="0"/>
        <item x="512" e="0"/>
        <item x="514" e="0"/>
        <item x="516" e="0"/>
        <item x="518" e="0"/>
        <item x="520" e="0"/>
        <item x="521" e="0"/>
        <item x="522" e="0"/>
        <item x="523" e="0"/>
        <item x="524" e="0"/>
        <item x="525" e="0"/>
        <item x="526" e="0"/>
        <item x="527" e="0"/>
        <item x="530" e="0"/>
        <item x="531" e="0"/>
        <item x="535" e="0"/>
        <item x="536" e="0"/>
        <item x="537" e="0"/>
        <item x="538" e="0"/>
        <item x="539" e="0"/>
        <item x="540" e="0"/>
        <item x="541" e="0"/>
        <item x="542" e="0"/>
        <item x="543" e="0"/>
        <item x="544" e="0"/>
        <item x="545" e="0"/>
        <item x="546" e="0"/>
        <item x="549" e="0"/>
        <item x="550" e="0"/>
        <item x="551" e="0"/>
        <item x="552" e="0"/>
        <item x="553" e="0"/>
        <item x="554" e="0"/>
        <item x="555" e="0"/>
        <item x="556" e="0"/>
        <item x="557" e="0"/>
        <item x="558" e="0"/>
        <item x="559" e="0"/>
        <item x="560" e="0"/>
        <item x="561" e="0"/>
        <item x="564" e="0"/>
        <item x="565" e="0"/>
        <item x="566" e="0"/>
        <item x="567" e="0"/>
        <item x="568" e="0"/>
        <item x="569" e="0"/>
        <item x="570" e="0"/>
        <item x="571" e="0"/>
        <item x="572" e="0"/>
        <item x="573" e="0"/>
        <item x="574" e="0"/>
        <item x="575" e="0"/>
        <item x="576" e="0"/>
        <item x="577" e="0"/>
        <item x="578" e="0"/>
        <item x="580" e="0"/>
        <item x="581" e="0"/>
        <item x="582" e="0"/>
        <item x="583" e="0"/>
        <item x="584" e="0"/>
        <item x="585" e="0"/>
        <item x="586" e="0"/>
        <item x="587" e="0"/>
        <item x="588" e="0"/>
        <item x="589" e="0"/>
        <item x="590" e="0"/>
        <item x="591" e="0"/>
        <item x="592" e="0"/>
        <item x="593" e="0"/>
        <item x="594" e="0"/>
        <item x="595" e="0"/>
        <item x="596" e="0"/>
        <item x="597" e="0"/>
        <item x="598" e="0"/>
        <item x="599" e="0"/>
        <item x="600" e="0"/>
        <item x="601" e="0"/>
        <item x="602" e="0"/>
        <item x="603" e="0"/>
        <item x="604" e="0"/>
        <item x="605" e="0"/>
        <item x="606" e="0"/>
        <item x="607" e="0"/>
        <item x="609" e="0"/>
        <item x="610" e="0"/>
        <item x="611" e="0"/>
        <item x="612" e="0"/>
        <item x="613" e="0"/>
        <item x="614" e="0"/>
        <item x="616" e="0"/>
        <item x="617" e="0"/>
        <item x="619" e="0"/>
        <item x="620" e="0"/>
        <item x="621" e="0"/>
        <item x="622" e="0"/>
        <item x="623" e="0"/>
        <item x="624" e="0"/>
        <item x="626" e="0"/>
        <item x="627" e="0"/>
        <item x="628" e="0"/>
        <item x="630" e="0"/>
        <item x="631" e="0"/>
        <item x="632" e="0"/>
        <item x="633" e="0"/>
        <item x="635" e="0"/>
        <item x="636" e="0"/>
        <item x="637" e="0"/>
        <item x="639" e="0"/>
        <item x="640" e="0"/>
        <item x="643" e="0"/>
        <item x="646" e="0"/>
        <item x="648" e="0"/>
        <item x="651" e="0"/>
        <item x="653" e="0"/>
        <item x="654" e="0"/>
        <item x="655" e="0"/>
        <item x="658" e="0"/>
        <item x="659" e="0"/>
        <item x="660" e="0"/>
        <item x="662" e="0"/>
        <item x="663" e="0"/>
        <item x="664" e="0"/>
        <item x="666" e="0"/>
        <item x="667" e="0"/>
        <item x="669" e="0"/>
        <item x="670" e="0"/>
        <item x="671" e="0"/>
        <item x="672" e="0"/>
        <item x="673" e="0"/>
        <item x="674" e="0"/>
        <item x="675" e="0"/>
        <item x="676" e="0"/>
        <item x="677" e="0"/>
        <item x="678" e="0"/>
        <item x="679" e="0"/>
        <item x="867" e="0"/>
        <item x="868" e="0"/>
        <item x="869" e="0"/>
        <item x="877" e="0"/>
        <item x="878" e="0"/>
        <item x="879" e="0"/>
        <item x="880" e="0"/>
        <item x="881" e="0"/>
        <item x="882" e="0"/>
        <item x="883" e="0"/>
        <item x="884" e="0"/>
        <item x="885" e="0"/>
        <item x="886" e="0"/>
        <item x="887" e="0"/>
        <item x="888" e="0"/>
        <item x="890" e="0"/>
        <item x="891" e="0"/>
        <item x="892" e="0"/>
        <item x="894" e="0"/>
        <item x="895" e="0"/>
        <item x="896" e="0"/>
        <item x="898" e="0"/>
        <item x="899" e="0"/>
        <item x="900" e="0"/>
        <item x="902" e="0"/>
        <item x="904" e="0"/>
        <item x="905" e="0"/>
        <item x="906" e="0"/>
        <item x="908" e="0"/>
        <item x="909" e="0"/>
        <item x="910" e="0"/>
        <item x="911" e="0"/>
        <item x="912" e="0"/>
        <item x="913" e="0"/>
        <item x="914" e="0"/>
        <item x="915" e="0"/>
        <item x="916" e="0"/>
        <item x="917" e="0"/>
        <item x="918" e="0"/>
        <item x="919" e="0"/>
        <item x="921" e="0"/>
        <item x="922" e="0"/>
        <item x="923" e="0"/>
        <item x="924" e="0"/>
        <item x="926" e="0"/>
        <item x="927" e="0"/>
        <item x="928" e="0"/>
        <item x="930" e="0"/>
        <item x="931" e="0"/>
        <item x="932" e="0"/>
        <item x="934" e="0"/>
        <item x="935" e="0"/>
        <item x="936" e="0"/>
        <item x="937" e="0"/>
        <item x="938" e="0"/>
        <item x="939" e="0"/>
        <item x="940" e="0"/>
        <item x="941" e="0"/>
        <item x="942" e="0"/>
        <item x="943" e="0"/>
        <item x="944" e="0"/>
        <item x="945" e="0"/>
        <item x="946" e="0"/>
        <item x="947" e="0"/>
        <item x="948" e="0"/>
        <item x="949" e="0"/>
        <item x="950" e="0"/>
        <item x="977" e="0"/>
        <item x="978" e="0"/>
        <item x="979" e="0"/>
        <item x="980" e="0"/>
        <item x="983" e="0"/>
        <item x="986" e="0"/>
        <item x="987" e="0"/>
        <item x="988" e="0"/>
        <item x="989" e="0"/>
        <item x="990" e="0"/>
        <item x="991" e="0"/>
        <item x="992" e="0"/>
        <item x="993" e="0"/>
        <item x="994" e="0"/>
        <item x="995" e="0"/>
        <item x="996" e="0"/>
        <item x="997" e="0"/>
        <item x="998" e="0"/>
        <item x="999" e="0"/>
        <item x="1003" e="0"/>
        <item x="1004" e="0"/>
        <item x="1005" e="0"/>
        <item x="1006" e="0"/>
        <item x="1007" e="0"/>
        <item x="1008" e="0"/>
        <item x="1009" e="0"/>
        <item x="1010" e="0"/>
        <item x="1011" e="0"/>
        <item x="1012" e="0"/>
        <item x="1013" e="0"/>
        <item x="1016" e="0"/>
        <item x="1017" e="0"/>
        <item x="1018" e="0"/>
        <item x="1019" e="0"/>
        <item x="1020" e="0"/>
        <item x="1021" e="0"/>
        <item x="1022" e="0"/>
        <item x="1023" e="0"/>
        <item x="1024" e="0"/>
        <item x="1025" e="0"/>
        <item x="1026" e="0"/>
        <item x="1029" e="0"/>
        <item x="1033" e="0"/>
        <item x="1036" e="0"/>
        <item x="1039" e="0"/>
        <item x="1042" e="0"/>
        <item x="1043" e="0"/>
        <item x="1044" e="0"/>
        <item x="1046" e="0"/>
        <item x="1048" e="0"/>
        <item x="1052" e="0"/>
        <item x="1055" e="0"/>
        <item x="1057" e="0"/>
        <item x="1058" e="0"/>
        <item x="1059" e="0"/>
        <item x="1060" e="0"/>
        <item x="1061" e="0"/>
        <item x="1062" e="0"/>
        <item x="1063" e="0"/>
        <item x="1064" e="0"/>
        <item x="1065" e="0"/>
        <item x="1066" e="0"/>
        <item x="1067" e="0"/>
        <item x="1068" e="0"/>
        <item x="1069" e="0"/>
        <item x="1070" e="0"/>
        <item x="1071" e="0"/>
        <item x="1072" e="0"/>
        <item x="1073" e="0"/>
        <item x="1075" e="0"/>
        <item x="1076" e="0"/>
        <item x="1077" e="0"/>
        <item x="1078" e="0"/>
        <item x="1079" e="0"/>
        <item x="1080" e="0"/>
        <item x="1081" e="0"/>
        <item x="1082" e="0"/>
        <item x="1083" e="0"/>
        <item x="1084" e="0"/>
        <item x="1085" e="0"/>
        <item x="1086" e="0"/>
        <item x="1088" e="0"/>
        <item x="1089" e="0"/>
        <item x="1090" e="0"/>
        <item x="1091" e="0"/>
        <item x="1092" e="0"/>
        <item x="1093" e="0"/>
        <item x="1095" e="0"/>
        <item x="1099" e="0"/>
        <item x="1100" e="0"/>
        <item x="1103" e="0"/>
        <item x="1106" e="0"/>
        <item x="1107" e="0"/>
        <item x="1108" e="0"/>
        <item x="1109" e="0"/>
        <item x="1110" e="0"/>
        <item x="1111" e="0"/>
        <item x="1112" e="0"/>
        <item x="1113" e="0"/>
        <item x="1115" e="0"/>
        <item x="1116" e="0"/>
        <item x="1119" e="0"/>
        <item x="1120" e="0"/>
        <item x="1121" e="0"/>
        <item x="1122" e="0"/>
        <item x="1124" e="0"/>
        <item x="1128" e="0"/>
        <item x="1131" e="0"/>
        <item x="1132" e="0"/>
        <item x="1133" e="0"/>
        <item x="1134" e="0"/>
        <item x="1135" e="0"/>
        <item x="1137" e="0"/>
        <item x="1138" e="0"/>
        <item x="1139" e="0"/>
        <item x="1140" e="0"/>
        <item x="1141" e="0"/>
        <item x="1142" e="0"/>
        <item x="1143" e="0"/>
        <item x="1144" e="0"/>
        <item x="1145" e="0"/>
        <item x="1146" e="0"/>
        <item x="1147" e="0"/>
        <item x="1148" e="0"/>
        <item x="1149" e="0"/>
        <item x="1150" e="0"/>
        <item x="1151" e="0"/>
        <item x="1152" e="0"/>
        <item x="1153" e="0"/>
        <item x="1154" e="0"/>
        <item x="1155" e="0"/>
        <item x="1156" e="0"/>
        <item x="1157" e="0"/>
        <item x="1158" e="0"/>
        <item x="1159" e="0"/>
        <item x="1160" e="0"/>
        <item x="1161" e="0"/>
        <item x="1162" e="0"/>
        <item x="1163" e="0"/>
        <item x="1164" e="0"/>
        <item x="1165" e="0"/>
        <item x="1166" e="0"/>
        <item x="1167" e="0"/>
        <item x="1168" e="0"/>
        <item x="1169" e="0"/>
        <item x="1170" e="0"/>
        <item x="1171" e="0"/>
        <item x="1172" e="0"/>
        <item x="1173" e="0"/>
        <item x="1174" e="0"/>
        <item x="1175" e="0"/>
        <item x="1177" e="0"/>
        <item x="1178" e="0"/>
        <item x="1179" e="0"/>
        <item x="1181" e="0"/>
        <item x="1182" e="0"/>
        <item x="1183" e="0"/>
        <item x="1184" e="0"/>
        <item x="1186" e="0"/>
        <item x="1187" e="0"/>
        <item x="1188" e="0"/>
        <item x="1189" e="0"/>
        <item x="1190" e="0"/>
        <item x="1191" e="0"/>
        <item x="1192" e="0"/>
        <item x="1195" e="0"/>
        <item x="1196" e="0"/>
        <item x="1197" e="0"/>
        <item x="1198" e="0"/>
        <item x="1199" e="0"/>
        <item x="1200" e="0"/>
        <item x="1201" e="0"/>
        <item x="1202" e="0"/>
        <item x="1207" e="0"/>
        <item x="1208" e="0"/>
        <item x="1209" e="0"/>
        <item x="1210" e="0"/>
        <item x="1212" e="0"/>
        <item x="1213" e="0"/>
        <item x="1214" e="0"/>
        <item x="1215" e="0"/>
        <item x="1216" e="0"/>
        <item x="1217" e="0"/>
        <item x="1218" e="0"/>
        <item x="1219" e="0"/>
        <item x="1220" e="0"/>
        <item x="1221" e="0"/>
        <item x="1223" e="0"/>
        <item x="1224" e="0"/>
        <item x="1225" e="0"/>
        <item x="1226" e="0"/>
        <item x="1227" e="0"/>
        <item x="1229" e="0"/>
        <item x="1230" e="0"/>
        <item x="1231" e="0"/>
        <item x="1232" e="0"/>
        <item x="1233" e="0"/>
        <item x="1234" e="0"/>
        <item x="1235" e="0"/>
        <item x="1236" e="0"/>
        <item x="1237" e="0"/>
        <item x="1238" e="0"/>
        <item x="1240" e="0"/>
        <item x="1241" e="0"/>
        <item x="1244" e="0"/>
        <item x="1246" e="0"/>
        <item x="1247" e="0"/>
        <item x="1249" e="0"/>
        <item x="1250" e="0"/>
        <item x="1251" e="0"/>
        <item x="1252" e="0"/>
        <item x="1254" e="0"/>
        <item x="1256" e="0"/>
        <item x="1258" e="0"/>
        <item x="1259" e="0"/>
        <item x="1260" e="0"/>
        <item x="1261" e="0"/>
        <item x="1262" e="0"/>
        <item x="1263" e="0"/>
        <item x="1264" e="0"/>
        <item x="1265" e="0"/>
        <item x="1266" e="0"/>
        <item x="1267" e="0"/>
        <item x="1268" e="0"/>
        <item x="1269" e="0"/>
        <item x="1270" e="0"/>
        <item x="1271" e="0"/>
        <item x="1273" e="0"/>
        <item x="1274" e="0"/>
        <item x="1275" e="0"/>
        <item x="1276" e="0"/>
        <item x="1277" e="0"/>
        <item x="1278" e="0"/>
        <item x="1279" e="0"/>
        <item x="1280" e="0"/>
        <item x="1281" e="0"/>
        <item x="1282" e="0"/>
        <item x="1283" e="0"/>
        <item x="1285" e="0"/>
        <item x="1286" e="0"/>
        <item x="1287" e="0"/>
        <item x="1288" e="0"/>
        <item x="1291" e="0"/>
        <item x="1292" e="0"/>
        <item x="1293" e="0"/>
        <item x="1294" e="0"/>
        <item x="1295" e="0"/>
        <item x="1296" e="0"/>
        <item x="1297" e="0"/>
        <item x="1298" e="0"/>
        <item x="1299" e="0"/>
        <item x="1300" e="0"/>
        <item x="1301" e="0"/>
        <item x="1302" e="0"/>
        <item x="1303" e="0"/>
        <item x="1304" e="0"/>
        <item x="1305" e="0"/>
        <item x="1306" e="0"/>
        <item x="1307" e="0"/>
        <item x="1308" e="0"/>
        <item x="1309" e="0"/>
        <item x="1310" e="0"/>
        <item x="1311" e="0"/>
        <item x="1312" e="0"/>
        <item x="1313" e="0"/>
        <item x="1314" e="0"/>
        <item x="1315" e="0"/>
        <item x="1317" e="0"/>
        <item x="1318" e="0"/>
        <item x="1319" e="0"/>
        <item x="1320" e="0"/>
        <item x="1321" e="0"/>
        <item x="1322" e="0"/>
        <item x="1323" e="0"/>
        <item x="1324" e="0"/>
        <item x="1325" e="0"/>
        <item x="1326" e="0"/>
        <item x="1327" e="0"/>
        <item x="1330" e="0"/>
        <item x="1331" e="0"/>
        <item x="1333" e="0"/>
        <item x="1334" e="0"/>
        <item x="1335" e="0"/>
        <item x="1336" e="0"/>
        <item x="1338" e="0"/>
        <item x="1339" e="0"/>
        <item x="1340" e="0"/>
        <item x="1341" e="0"/>
        <item x="1342" e="0"/>
        <item x="1343" e="0"/>
        <item x="1344" e="0"/>
        <item x="1345" e="0"/>
        <item x="1346" e="0"/>
        <item x="1347" e="0"/>
        <item x="1350" e="0"/>
        <item x="1351" e="0"/>
        <item x="1353" e="0"/>
        <item x="1354" e="0"/>
        <item x="1355" e="0"/>
        <item x="1356" e="0"/>
        <item x="1357" e="0"/>
        <item x="1358" e="0"/>
        <item x="1359" e="0"/>
        <item x="1361" e="0"/>
        <item x="1362" e="0"/>
        <item x="1363" e="0"/>
        <item x="1364" e="0"/>
        <item x="1365" e="0"/>
        <item x="1366" e="0"/>
        <item x="1368" e="0"/>
        <item x="1369" e="0"/>
        <item x="1370" e="0"/>
        <item x="1371" e="0"/>
        <item x="1372" e="0"/>
        <item x="1373" e="0"/>
        <item x="1374" e="0"/>
        <item x="1375" e="0"/>
        <item x="1376" e="0"/>
        <item x="1377" e="0"/>
        <item x="1378" e="0"/>
        <item x="1379" e="0"/>
        <item x="1380" e="0"/>
        <item x="1381" e="0"/>
        <item x="1382" e="0"/>
        <item x="1383" e="0"/>
        <item x="1384" e="0"/>
        <item x="1385" e="0"/>
        <item x="1386" e="0"/>
        <item x="1387" e="0"/>
        <item x="1388" e="0"/>
        <item x="1389" e="0"/>
        <item x="1390" e="0"/>
        <item x="1391" e="0"/>
        <item x="1392" e="0"/>
        <item x="1393" e="0"/>
        <item x="1417" e="0"/>
        <item x="1419" e="0"/>
        <item x="1420" e="0"/>
        <item x="1421" e="0"/>
        <item x="1422" e="0"/>
        <item x="1423" e="0"/>
        <item x="1424" e="0"/>
        <item x="1425" e="0"/>
        <item x="1426" e="0"/>
        <item x="1427" e="0"/>
        <item x="1428" e="0"/>
        <item x="1429" e="0"/>
        <item x="1430" e="0"/>
        <item x="1431" e="0"/>
        <item x="1432" e="0"/>
        <item x="1433" e="0"/>
        <item x="1434" e="0"/>
        <item x="1435" e="0"/>
        <item x="1437" e="0"/>
        <item x="1438" e="0"/>
        <item x="1440" e="0"/>
        <item x="1441" e="0"/>
        <item x="1444" e="0"/>
        <item x="1446" e="0"/>
        <item x="1447" e="0"/>
        <item x="1448" e="0"/>
        <item x="1450" e="0"/>
        <item x="1451" e="0"/>
        <item x="1452" e="0"/>
        <item x="1453" e="0"/>
        <item x="1454" e="0"/>
        <item x="1455" e="0"/>
        <item x="1456" e="0"/>
        <item x="1457" e="0"/>
        <item x="1488" e="0"/>
        <item x="1489" e="0"/>
        <item x="1490" e="0"/>
        <item x="1491" e="0"/>
        <item x="1492" e="0"/>
        <item x="1493" e="0"/>
        <item x="1494" e="0"/>
        <item x="1495" e="0"/>
        <item x="1496" e="0"/>
        <item x="1497" e="0"/>
        <item x="1498" e="0"/>
        <item x="1499" e="0"/>
        <item x="1500" e="0"/>
        <item x="1502" e="0"/>
        <item x="1503" e="0"/>
        <item x="1504" e="0"/>
        <item x="1505" e="0"/>
        <item x="1506" e="0"/>
        <item x="1507" e="0"/>
        <item x="1508" e="0"/>
        <item x="1509" e="0"/>
        <item x="1510" e="0"/>
        <item x="1511" e="0"/>
        <item x="1512" e="0"/>
        <item x="1513" e="0"/>
        <item x="1514" e="0"/>
        <item x="1515" e="0"/>
        <item x="1516" e="0"/>
        <item x="1517" e="0"/>
        <item x="1518" e="0"/>
        <item x="1519" e="0"/>
        <item x="1520" e="0"/>
        <item x="1521" e="0"/>
        <item x="1522" e="0"/>
        <item x="1523" e="0"/>
        <item x="1524" e="0"/>
        <item x="1525" e="0"/>
        <item x="1526" e="0"/>
        <item x="1527" e="0"/>
        <item x="1528" e="0"/>
        <item x="1529" e="0"/>
        <item x="1530" e="0"/>
        <item x="1531" e="0"/>
        <item x="1532" e="0"/>
        <item x="1533" e="0"/>
        <item x="1534" e="0"/>
        <item x="1535" e="0"/>
        <item x="1536" e="0"/>
        <item x="1537" e="0"/>
        <item x="1538" e="0"/>
        <item x="1539" e="0"/>
        <item x="1540" e="0"/>
        <item x="1541" e="0"/>
        <item x="1542" e="0"/>
        <item x="1544" e="0"/>
        <item x="1545" e="0"/>
        <item x="1546" e="0"/>
        <item x="1547" e="0"/>
        <item x="1548" e="0"/>
        <item x="1549" e="0"/>
        <item x="1550" e="0"/>
        <item x="1551" e="0"/>
        <item x="1552" e="0"/>
        <item x="1553" e="0"/>
        <item x="1554" e="0"/>
        <item x="1555" e="0"/>
        <item x="1556" e="0"/>
        <item x="1557" e="0"/>
        <item x="1558" e="0"/>
        <item x="1559" e="0"/>
        <item x="1560" e="0"/>
        <item x="1562" e="0"/>
        <item x="1563" e="0"/>
        <item x="1564" e="0"/>
        <item x="1565" e="0"/>
        <item x="1566" e="0"/>
        <item x="1567" e="0"/>
        <item x="1568" e="0"/>
        <item x="1569" e="0"/>
        <item x="1570" e="0"/>
        <item x="1572" e="0"/>
        <item x="1573" e="0"/>
        <item x="1574" e="0"/>
        <item x="1575" e="0"/>
        <item x="1576" e="0"/>
        <item x="1579" e="0"/>
        <item x="1580" e="0"/>
        <item x="1581" e="0"/>
        <item x="1583" e="0"/>
        <item x="1584" e="0"/>
        <item x="1585" e="0"/>
        <item x="1586" e="0"/>
        <item x="1587" e="0"/>
        <item x="1588" e="0"/>
        <item x="1589" e="0"/>
        <item x="1590" e="0"/>
        <item x="1591" e="0"/>
        <item x="1593" e="0"/>
        <item x="1594" e="0"/>
        <item x="1595" e="0"/>
        <item x="1596" e="0"/>
        <item x="1597" e="0"/>
        <item x="1598" e="0"/>
        <item x="1599" e="0"/>
        <item x="1601" e="0"/>
        <item x="1602" e="0"/>
        <item x="1603" e="0"/>
        <item x="1604" e="0"/>
        <item x="1606" e="0"/>
        <item x="1607" e="0"/>
        <item x="1608" e="0"/>
        <item x="1609" e="0"/>
        <item x="1610" e="0"/>
        <item x="1611" e="0"/>
        <item x="1613" e="0"/>
        <item x="1614" e="0"/>
        <item x="1615" e="0"/>
        <item x="1616" e="0"/>
        <item x="1617" e="0"/>
        <item x="1618" e="0"/>
        <item x="1619" e="0"/>
        <item x="1620" e="0"/>
        <item x="1621" e="0"/>
        <item x="1622" e="0"/>
        <item x="1623" e="0"/>
        <item x="1625" e="0"/>
        <item x="1626" e="0"/>
        <item x="1627" e="0"/>
        <item x="1628" e="0"/>
        <item x="1629" e="0"/>
        <item x="1631" e="0"/>
        <item x="1632" e="0"/>
        <item x="1633" e="0"/>
        <item x="1634" e="0"/>
        <item x="1635" e="0"/>
        <item x="1636" e="0"/>
        <item x="1637" e="0"/>
        <item x="1638" e="0"/>
        <item x="1639" e="0"/>
        <item x="1640" e="0"/>
        <item x="1641" e="0"/>
        <item x="1642" e="0"/>
        <item x="1643" e="0"/>
        <item x="1644" e="0"/>
        <item x="1645" e="0"/>
        <item x="1647" e="0"/>
        <item x="1648" e="0"/>
        <item x="1649" e="0"/>
        <item x="1650" e="0"/>
        <item x="1651" e="0"/>
        <item x="1652" e="0"/>
        <item x="1653" e="0"/>
        <item x="1654" e="0"/>
        <item x="1655" e="0"/>
        <item x="1656" e="0"/>
        <item x="1657" e="0"/>
        <item x="1659" e="0"/>
        <item x="1661" e="0"/>
        <item x="1662" e="0"/>
        <item x="1663" e="0"/>
        <item x="1664" e="0"/>
        <item x="1665" e="0"/>
        <item x="1666" e="0"/>
        <item x="1667" e="0"/>
        <item x="1668" e="0"/>
        <item x="1670" e="0"/>
        <item x="1671" e="0"/>
        <item x="1672" e="0"/>
        <item x="1673" e="0"/>
        <item x="1674" e="0"/>
        <item x="1675" e="0"/>
        <item x="1676" e="0"/>
        <item x="1677" e="0"/>
        <item x="1678" e="0"/>
        <item x="1679" e="0"/>
        <item x="1680" e="0"/>
        <item x="1681" e="0"/>
        <item x="1682" e="0"/>
        <item x="1683" e="0"/>
        <item x="1684" e="0"/>
        <item x="1685" e="0"/>
        <item x="1686" e="0"/>
        <item x="1687" e="0"/>
        <item x="1688" e="0"/>
        <item x="1690" e="0"/>
        <item x="1691" e="0"/>
        <item x="1692" e="0"/>
        <item x="1694" e="0"/>
        <item x="1695" e="0"/>
        <item x="1696" e="0"/>
        <item x="1698" e="0"/>
        <item x="1700" e="0"/>
        <item x="1701" e="0"/>
        <item x="1702" e="0"/>
        <item x="1703" e="0"/>
        <item x="1705" e="0"/>
        <item x="1706" e="0"/>
        <item x="1707" e="0"/>
        <item x="1708" e="0"/>
        <item x="1710" e="0"/>
        <item x="1711" e="0"/>
        <item x="1712" e="0"/>
        <item x="1713" e="0"/>
        <item x="1715" e="0"/>
        <item x="1716" e="0"/>
        <item x="1717" e="0"/>
        <item x="1718" e="0"/>
        <item x="1719" e="0"/>
        <item x="1720" e="0"/>
        <item x="1721" e="0"/>
        <item x="1722" e="0"/>
        <item x="1723" e="0"/>
        <item x="1724" e="0"/>
        <item x="1725" e="0"/>
        <item x="1727" e="0"/>
        <item x="1728" e="0"/>
        <item x="1729" e="0"/>
        <item x="1731" e="0"/>
        <item x="1732" e="0"/>
        <item x="1733" e="0"/>
        <item x="1734" e="0"/>
        <item x="1735" e="0"/>
        <item x="1736" e="0"/>
        <item x="1737" e="0"/>
        <item x="1738" e="0"/>
        <item x="1739" e="0"/>
        <item x="1740" e="0"/>
        <item x="1742" e="0"/>
        <item x="1744" e="0"/>
        <item x="1745" e="0"/>
        <item x="1746" e="0"/>
        <item x="1747" e="0"/>
        <item x="1748" e="0"/>
        <item x="1749" e="0"/>
        <item x="1750" e="0"/>
        <item x="1751" e="0"/>
        <item x="1752" e="0"/>
        <item x="1753" e="0"/>
        <item x="1754" e="0"/>
        <item x="1755" e="0"/>
        <item x="1756" e="0"/>
        <item x="1757" e="0"/>
        <item x="1758" e="0"/>
        <item x="1759" e="0"/>
        <item x="1760" e="0"/>
        <item x="1766" e="0"/>
        <item x="1767" e="0"/>
        <item x="1768" e="0"/>
        <item x="1769" e="0"/>
        <item x="1770" e="0"/>
        <item x="1771" e="0"/>
        <item x="1774" e="0"/>
        <item x="1775" e="0"/>
        <item x="1776" e="0"/>
        <item x="1777" e="0"/>
        <item x="1780" e="0"/>
        <item x="1782" e="0"/>
        <item x="1784" e="0"/>
        <item x="1785" e="0"/>
        <item x="1787" e="0"/>
        <item x="1788" e="0"/>
        <item x="1789" e="0"/>
        <item x="1790" e="0"/>
        <item x="1791" e="0"/>
        <item x="1792" e="0"/>
        <item x="1793" e="0"/>
        <item x="1794" e="0"/>
        <item x="1795" e="0"/>
        <item x="1796" e="0"/>
        <item x="1797" e="0"/>
        <item x="1798" e="0"/>
        <item x="1799" e="0"/>
        <item x="1800" e="0"/>
        <item x="1801" e="0"/>
        <item x="1802" e="0"/>
        <item x="1803" e="0"/>
        <item x="1804" e="0"/>
        <item x="1805" e="0"/>
        <item x="1806" e="0"/>
        <item x="1807" e="0"/>
        <item x="1808" e="0"/>
        <item x="1809" e="0"/>
        <item x="1810" e="0"/>
        <item x="1811" e="0"/>
        <item x="1812" e="0"/>
        <item x="1813" e="0"/>
        <item x="1814" e="0"/>
        <item x="1815" e="0"/>
        <item x="1816" e="0"/>
        <item x="1817" e="0"/>
        <item x="1818" e="0"/>
        <item x="1819" e="0"/>
        <item x="1820" e="0"/>
        <item x="1821" e="0"/>
        <item x="1822" e="0"/>
        <item x="1823" e="0"/>
        <item x="1824" e="0"/>
        <item x="1825" e="0"/>
        <item x="1826" e="0"/>
        <item x="1827" e="0"/>
        <item x="1828" e="0"/>
        <item x="1829" e="0"/>
        <item x="1830" e="0"/>
        <item x="1831" e="0"/>
        <item x="1832" e="0"/>
        <item x="1833" e="0"/>
        <item x="1834" e="0"/>
        <item x="1835" e="0"/>
        <item x="1836" e="0"/>
        <item x="1837" e="0"/>
        <item x="1838" e="0"/>
        <item x="1839" e="0"/>
        <item x="1841" e="0"/>
        <item x="1842" e="0"/>
        <item x="1843" e="0"/>
        <item x="1844" e="0"/>
        <item x="1845" e="0"/>
        <item x="1846" e="0"/>
        <item x="1847" e="0"/>
        <item x="1848" e="0"/>
        <item x="1849" e="0"/>
        <item x="1850" e="0"/>
        <item x="1851" e="0"/>
        <item x="1852" e="0"/>
        <item x="1853" e="0"/>
        <item x="1854" e="0"/>
        <item x="1855" e="0"/>
        <item x="1856" e="0"/>
        <item x="1857" e="0"/>
        <item x="1858" e="0"/>
        <item x="1859" e="0"/>
        <item x="1860" e="0"/>
        <item x="1861" e="0"/>
        <item x="1862" e="0"/>
        <item x="1863" e="0"/>
        <item x="1864" e="0"/>
        <item x="1865" e="0"/>
        <item x="1866" e="0"/>
        <item x="1867" e="0"/>
        <item x="1868" e="0"/>
        <item x="1869" e="0"/>
        <item x="1870" e="0"/>
        <item x="1871" e="0"/>
        <item x="1872" e="0"/>
        <item x="1873" e="0"/>
        <item x="1874" e="0"/>
        <item x="1875" e="0"/>
        <item x="1876" e="0"/>
        <item x="1877" e="0"/>
        <item x="1878" e="0"/>
        <item x="1879" e="0"/>
        <item x="1880" e="0"/>
        <item x="1881" e="0"/>
        <item x="1882" e="0"/>
        <item x="1883" e="0"/>
        <item x="1884" e="0"/>
        <item x="1885" e="0"/>
        <item x="1887" e="0"/>
        <item x="1888" e="0"/>
        <item x="1889" e="0"/>
        <item x="1890" e="0"/>
        <item x="1891" e="0"/>
        <item x="1892" e="0"/>
        <item x="1894" e="0"/>
        <item x="1895" e="0"/>
        <item x="1896" e="0"/>
        <item x="1897" e="0"/>
        <item x="1899" e="0"/>
        <item x="1901" e="0"/>
        <item x="1902" e="0"/>
        <item x="1903" e="0"/>
        <item x="1904" e="0"/>
        <item x="1905" e="0"/>
        <item x="1906" e="0"/>
        <item x="1907" e="0"/>
        <item x="1908" e="0"/>
        <item x="1909" e="0"/>
        <item x="1910" e="0"/>
        <item x="1912" e="0"/>
        <item x="1913" e="0"/>
        <item x="1914" e="0"/>
        <item x="1915" e="0"/>
        <item x="1916" e="0"/>
        <item x="1917" e="0"/>
        <item x="1918" e="0"/>
        <item x="1919" e="0"/>
        <item x="1920" e="0"/>
        <item x="1921" e="0"/>
        <item x="1922" e="0"/>
        <item x="1923" e="0"/>
        <item x="1924" e="0"/>
        <item x="1925" e="0"/>
        <item x="1926" e="0"/>
        <item x="1927" e="0"/>
        <item x="1928" e="0"/>
        <item x="1929" e="0"/>
        <item x="1930" e="0"/>
        <item x="1931" e="0"/>
        <item x="1932" e="0"/>
        <item x="1933" e="0"/>
        <item x="1934" e="0"/>
        <item x="1935" e="0"/>
        <item x="1936" e="0"/>
        <item x="1937" e="0"/>
        <item x="1938" e="0"/>
        <item x="1939" e="0"/>
        <item x="1940" e="0"/>
        <item x="1941" e="0"/>
        <item x="1942" e="0"/>
        <item x="1943" e="0"/>
        <item x="1944" e="0"/>
        <item x="1945" e="0"/>
        <item x="1946" e="0"/>
        <item x="1947" e="0"/>
        <item x="1948" e="0"/>
        <item x="1949" e="0"/>
        <item x="1950" e="0"/>
        <item x="1951" e="0"/>
        <item x="1952" e="0"/>
        <item x="1953" e="0"/>
        <item x="1955" e="0"/>
        <item x="1956" e="0"/>
        <item x="1957" e="0"/>
        <item x="1958" e="0"/>
        <item x="1959" e="0"/>
        <item x="1960" e="0"/>
        <item x="1961" e="0"/>
        <item x="1962" e="0"/>
        <item x="1963" e="0"/>
        <item x="1964" e="0"/>
        <item x="1965" e="0"/>
        <item x="1966" e="0"/>
        <item x="1967" e="0"/>
        <item x="1969" e="0"/>
        <item x="1970" e="0"/>
        <item x="1971" e="0"/>
        <item x="1972" e="0"/>
        <item x="1973" e="0"/>
        <item x="1974" e="0"/>
        <item x="1975" e="0"/>
        <item x="1976" e="0"/>
        <item x="1977" e="0"/>
        <item x="1978" e="0"/>
        <item x="1979" e="0"/>
        <item x="1980" e="0"/>
        <item x="1981" e="0"/>
        <item x="1982" e="0"/>
        <item x="1983" e="0"/>
        <item x="1984" e="0"/>
        <item x="1985" e="0"/>
        <item x="1986" e="0"/>
        <item x="1987" e="0"/>
        <item x="1988" e="0"/>
        <item x="1989" e="0"/>
        <item x="1991" e="0"/>
        <item x="1992" e="0"/>
        <item x="1993" e="0"/>
        <item x="1994" e="0"/>
        <item x="1996" e="0"/>
        <item x="1997" e="0"/>
        <item x="1998" e="0"/>
        <item x="1999" e="0"/>
        <item x="2000" e="0"/>
        <item x="2001" e="0"/>
        <item x="2002" e="0"/>
        <item x="2003" e="0"/>
        <item x="2004" e="0"/>
        <item x="2005" e="0"/>
        <item x="2006" e="0"/>
        <item x="2007" e="0"/>
        <item x="2008" e="0"/>
        <item x="2011" e="0"/>
        <item x="2012" e="0"/>
        <item x="2013" e="0"/>
        <item x="2019" e="0"/>
        <item x="2020" e="0"/>
        <item x="2021" e="0"/>
        <item x="2024" e="0"/>
        <item x="2030" e="0"/>
        <item x="2033" e="0"/>
        <item x="2034" e="0"/>
        <item x="2036" e="0"/>
        <item x="2039" e="0"/>
        <item x="2040" e="0"/>
        <item x="2042" e="0"/>
        <item x="2043" e="0"/>
        <item x="2045" e="0"/>
        <item x="2046" e="0"/>
        <item x="2047" e="0"/>
        <item x="2048" e="0"/>
        <item x="2050" e="0"/>
        <item x="2052" e="0"/>
        <item x="2054" e="0"/>
        <item x="2055" e="0"/>
        <item x="2056" e="0"/>
        <item x="2057" e="0"/>
        <item x="2058" e="0"/>
        <item x="2059" e="0"/>
        <item x="2060" e="0"/>
        <item x="2061" e="0"/>
        <item x="2062" e="0"/>
        <item x="2063" e="0"/>
        <item x="2064" e="0"/>
        <item x="2065" e="0"/>
        <item x="2066" e="0"/>
        <item x="2067" e="0"/>
        <item x="2068" e="0"/>
        <item x="2069" e="0"/>
        <item x="2070" e="0"/>
        <item x="2071" e="0"/>
        <item x="2072" e="0"/>
        <item x="2073" e="0"/>
        <item x="2074" e="0"/>
        <item x="2075" e="0"/>
        <item x="2076" e="0"/>
        <item x="2077" e="0"/>
        <item x="2078" e="0"/>
        <item x="2079" e="0"/>
        <item x="2080" e="0"/>
        <item x="2082" e="0"/>
        <item x="2083" e="0"/>
        <item x="2085" e="0"/>
        <item x="2086" e="0"/>
        <item x="2088" e="0"/>
        <item x="2090" e="0"/>
        <item x="2091" e="0"/>
        <item x="2092" e="0"/>
        <item x="2093" e="0"/>
        <item x="2094" e="0"/>
        <item x="2095" e="0"/>
        <item x="2096" e="0"/>
        <item x="2098" e="0"/>
        <item x="2102" e="0"/>
        <item x="2104" e="0"/>
        <item x="2105" e="0"/>
        <item x="2106" e="0"/>
        <item x="2108" e="0"/>
        <item x="2109" e="0"/>
        <item x="2111" e="0"/>
        <item x="2112" e="0"/>
        <item x="2113" e="0"/>
        <item x="2114" e="0"/>
        <item x="2115" e="0"/>
        <item x="2116" e="0"/>
        <item x="2117" e="0"/>
        <item x="2118" e="0"/>
        <item x="2119" e="0"/>
        <item x="2120" e="0"/>
        <item x="2121" e="0"/>
        <item x="2122" e="0"/>
        <item x="2123" e="0"/>
        <item x="2124" e="0"/>
        <item x="2125" e="0"/>
        <item x="2126" e="0"/>
        <item x="2127" e="0"/>
        <item x="2128" e="0"/>
        <item x="2129" e="0"/>
        <item x="2130" e="0"/>
        <item x="2131" e="0"/>
        <item x="2132" e="0"/>
        <item x="2133" e="0"/>
        <item x="2134" e="0"/>
        <item x="2135" e="0"/>
        <item x="2136" e="0"/>
        <item x="2137" e="0"/>
        <item x="2138" e="0"/>
        <item x="2139" e="0"/>
        <item x="2140" e="0"/>
        <item x="2143" e="0"/>
        <item x="2144" e="0"/>
        <item x="2145" e="0"/>
        <item x="2146" e="0"/>
        <item x="2147" e="0"/>
        <item x="2148" e="0"/>
        <item x="2149" e="0"/>
        <item x="2150" e="0"/>
        <item x="2151" e="0"/>
        <item x="2152" e="0"/>
        <item x="2153" e="0"/>
        <item x="2154" e="0"/>
        <item x="2155" e="0"/>
        <item x="2156" e="0"/>
        <item x="2157" e="0"/>
        <item x="2158" e="0"/>
        <item x="2161" e="0"/>
        <item x="2162" e="0"/>
        <item x="2163" e="0"/>
        <item x="2166" e="0"/>
        <item x="2168" e="0"/>
        <item x="2169" e="0"/>
        <item x="2170" e="0"/>
        <item x="2171" e="0"/>
        <item x="2172" e="0"/>
        <item x="2173" e="0"/>
        <item x="2174" e="0"/>
        <item x="2175" e="0"/>
        <item x="2176" e="0"/>
        <item x="2177" e="0"/>
        <item x="2178" e="0"/>
        <item x="2179" e="0"/>
        <item x="2180" e="0"/>
        <item x="2181" e="0"/>
        <item x="2182" e="0"/>
        <item x="2183" e="0"/>
        <item x="2184" e="0"/>
        <item x="2185" e="0"/>
        <item x="2186" e="0"/>
        <item x="2187" e="0"/>
        <item x="2188" e="0"/>
        <item x="2189" e="0"/>
        <item x="2190" e="0"/>
        <item x="2191" e="0"/>
        <item x="2192" e="0"/>
        <item x="2193" e="0"/>
        <item x="2194" e="0"/>
        <item x="2195" e="0"/>
        <item x="2196" e="0"/>
        <item x="2197" e="0"/>
        <item x="2198" e="0"/>
        <item x="2199" e="0"/>
        <item x="2200" e="0"/>
        <item x="2201" e="0"/>
        <item x="2202" e="0"/>
        <item x="2203" e="0"/>
        <item x="2204" e="0"/>
        <item x="2208" e="0"/>
        <item x="2209" e="0"/>
        <item x="2210" e="0"/>
        <item x="2212" e="0"/>
        <item x="2213" e="0"/>
        <item x="2214" e="0"/>
        <item x="2215" e="0"/>
        <item x="2216" e="0"/>
        <item x="2217" e="0"/>
        <item x="2218" e="0"/>
        <item x="2220" e="0"/>
        <item x="2221" e="0"/>
        <item x="2222" e="0"/>
        <item x="2223" e="0"/>
        <item x="2224" e="0"/>
        <item x="2225" e="0"/>
        <item x="2226" e="0"/>
        <item x="2227" e="0"/>
        <item x="2228" e="0"/>
        <item x="2229" e="0"/>
        <item x="2230" e="0"/>
        <item x="2231" e="0"/>
        <item x="2232" e="0"/>
        <item x="2233" e="0"/>
        <item x="2234" e="0"/>
        <item x="2235" e="0"/>
        <item x="2236" e="0"/>
        <item x="2237" e="0"/>
        <item x="2238" e="0"/>
        <item x="2239" e="0"/>
        <item x="2240" e="0"/>
        <item x="2241" e="0"/>
        <item x="2242" e="0"/>
        <item x="2243" e="0"/>
        <item x="2244" e="0"/>
        <item x="2245" e="0"/>
        <item x="2246" e="0"/>
        <item x="2247" e="0"/>
        <item x="2248" e="0"/>
        <item x="2249" e="0"/>
        <item x="2251" e="0"/>
        <item x="2252" e="0"/>
        <item x="2253" e="0"/>
        <item x="2254" e="0"/>
        <item x="2255" e="0"/>
        <item x="2256" e="0"/>
        <item x="2257" e="0"/>
        <item x="2259" e="0"/>
        <item x="2260" e="0"/>
        <item x="2261" e="0"/>
        <item x="2262" e="0"/>
        <item x="2263" e="0"/>
        <item x="2264" e="0"/>
        <item x="2265" e="0"/>
        <item x="2266" e="0"/>
        <item x="2267" e="0"/>
        <item x="2268" e="0"/>
        <item x="2269" e="0"/>
        <item x="2270" e="0"/>
        <item x="2271" e="0"/>
        <item x="2272" e="0"/>
        <item x="2273" e="0"/>
        <item x="2275" e="0"/>
        <item x="2276" e="0"/>
        <item x="2277" e="0"/>
        <item x="2278" e="0"/>
        <item x="2279" e="0"/>
        <item x="2280" e="0"/>
        <item x="2281" e="0"/>
        <item x="2282" e="0"/>
        <item x="2283" e="0"/>
        <item x="2284" e="0"/>
        <item x="2285" e="0"/>
        <item x="2286" e="0"/>
        <item x="2287" e="0"/>
        <item x="2288" e="0"/>
        <item x="2289" e="0"/>
        <item x="2290" e="0"/>
        <item x="2291" e="0"/>
        <item x="2292" e="0"/>
        <item x="2293" e="0"/>
        <item x="2294" e="0"/>
        <item x="2295" e="0"/>
        <item x="2296" e="0"/>
        <item x="2298" e="0"/>
        <item x="2299" e="0"/>
        <item x="2300" e="0"/>
        <item x="2301" e="0"/>
        <item x="2302" e="0"/>
        <item x="2303" e="0"/>
        <item x="2304" e="0"/>
        <item x="2305" e="0"/>
        <item x="2306" e="0"/>
        <item x="2307" e="0"/>
        <item x="2308" e="0"/>
        <item x="2309" e="0"/>
        <item x="2310" e="0"/>
        <item x="2311" e="0"/>
        <item x="2312" e="0"/>
        <item x="2313" e="0"/>
        <item x="2315" e="0"/>
        <item x="2317" e="0"/>
        <item x="2318" e="0"/>
        <item x="2319" e="0"/>
        <item x="2320" e="0"/>
        <item x="2321" e="0"/>
        <item x="2322" e="0"/>
        <item x="2323" e="0"/>
        <item x="2324" e="0"/>
        <item x="2325" e="0"/>
        <item x="2326" e="0"/>
        <item x="2328" e="0"/>
        <item x="2329" e="0"/>
        <item x="2330" e="0"/>
        <item x="2331" e="0"/>
        <item x="2332" e="0"/>
        <item x="2333" e="0"/>
        <item x="2334" e="0"/>
        <item x="2335" e="0"/>
        <item x="2336" e="0"/>
        <item x="2337" e="0"/>
        <item x="2338" e="0"/>
        <item x="2345" e="0"/>
        <item x="2347" e="0"/>
        <item x="2359" e="0"/>
        <item x="2361" e="0"/>
        <item x="2362" e="0"/>
        <item x="2363" e="0"/>
        <item x="2364" e="0"/>
        <item x="2365" e="0"/>
        <item x="2366" e="0"/>
        <item x="2367" e="0"/>
        <item x="2368" e="0"/>
        <item x="2369" e="0"/>
        <item x="2371" e="0"/>
        <item x="2372" e="0"/>
        <item x="2373" e="0"/>
        <item x="2374" e="0"/>
        <item x="2377" e="0"/>
        <item x="2378" e="0"/>
        <item x="2380" e="0"/>
        <item x="2382" e="0"/>
        <item x="2383" e="0"/>
        <item x="2385" e="0"/>
        <item x="2386" e="0"/>
        <item x="2387" e="0"/>
        <item x="2388" e="0"/>
        <item x="2389" e="0"/>
        <item x="2390" e="0"/>
        <item x="2392" e="0"/>
        <item x="2393" e="0"/>
        <item x="2394" e="0"/>
        <item x="2395" e="0"/>
        <item x="2396" e="0"/>
        <item x="2397" e="0"/>
        <item x="2398" e="0"/>
        <item x="2399" e="0"/>
        <item x="2400" e="0"/>
        <item x="2401" e="0"/>
        <item x="2402" e="0"/>
        <item x="2403" e="0"/>
        <item x="2404" e="0"/>
        <item x="2405" e="0"/>
        <item x="2406" e="0"/>
        <item x="2407" e="0"/>
        <item x="2408" e="0"/>
        <item x="2409" e="0"/>
        <item x="2410" e="0"/>
        <item x="2412" e="0"/>
        <item x="2413" e="0"/>
        <item x="2414" e="0"/>
        <item x="2415" e="0"/>
        <item x="2416" e="0"/>
        <item x="2417" e="0"/>
        <item x="2419" e="0"/>
        <item x="2420" e="0"/>
        <item x="2421" e="0"/>
        <item x="2422" e="0"/>
        <item x="2424" e="0"/>
        <item x="2425" e="0"/>
        <item x="2427" e="0"/>
        <item x="2428" e="0"/>
        <item x="2429" e="0"/>
        <item x="2430" e="0"/>
        <item x="2431" e="0"/>
        <item x="2432" e="0"/>
        <item x="2433" e="0"/>
        <item x="2434" e="0"/>
        <item x="2435" e="0"/>
        <item x="2436" e="0"/>
        <item x="2437" e="0"/>
        <item x="2438" e="0"/>
        <item x="2439" e="0"/>
        <item x="2440" e="0"/>
        <item x="2441" e="0"/>
        <item x="2442" e="0"/>
        <item x="2443" e="0"/>
        <item x="2444" e="0"/>
        <item x="2446" e="0"/>
        <item x="2447" e="0"/>
        <item x="2448" e="0"/>
        <item x="2449" e="0"/>
        <item x="2450" e="0"/>
        <item x="2451" e="0"/>
        <item x="2452" e="0"/>
        <item x="2453" e="0"/>
        <item x="2454" e="0"/>
        <item x="2455" e="0"/>
        <item x="2456" e="0"/>
        <item x="2457" e="0"/>
        <item x="2458" e="0"/>
        <item x="2459" e="0"/>
        <item x="2460" e="0"/>
        <item x="2461" e="0"/>
        <item x="2462" e="0"/>
        <item x="2464" e="0"/>
        <item x="2465" e="0"/>
        <item x="2466" e="0"/>
        <item x="2467" e="0"/>
        <item x="2468" e="0"/>
        <item x="2469" e="0"/>
        <item x="2470" e="0"/>
        <item x="2471" e="0"/>
        <item x="2472" e="0"/>
        <item x="2473" e="0"/>
        <item x="2476" e="0"/>
        <item x="2477" e="0"/>
        <item x="2478" e="0"/>
        <item x="2479" e="0"/>
        <item x="2481" e="0"/>
        <item x="2482" e="0"/>
        <item x="2483" e="0"/>
        <item x="2484" e="0"/>
        <item x="2485" e="0"/>
        <item x="2486" e="0"/>
        <item x="2487" e="0"/>
        <item x="2489" e="0"/>
        <item x="2490" e="0"/>
        <item x="2491" e="0"/>
        <item x="2492" e="0"/>
        <item x="2494" e="0"/>
        <item x="2495" e="0"/>
        <item x="2497" e="0"/>
        <item x="2498" e="0"/>
        <item x="2500" e="0"/>
        <item x="2502" e="0"/>
        <item x="2504" e="0"/>
        <item x="2506" e="0"/>
        <item x="2507" e="0"/>
        <item x="2508" e="0"/>
        <item x="2509" e="0"/>
        <item x="2510" e="0"/>
        <item x="2511" e="0"/>
        <item x="2512" e="0"/>
        <item x="2513" e="0"/>
        <item x="2514" e="0"/>
        <item x="2515" e="0"/>
        <item x="2516" e="0"/>
        <item x="2517" e="0"/>
        <item x="2518" e="0"/>
        <item x="2520" e="0"/>
        <item x="2521" e="0"/>
        <item x="2522" e="0"/>
        <item x="2523" e="0"/>
        <item x="2524" e="0"/>
        <item x="2525" e="0"/>
        <item x="2526" e="0"/>
        <item x="2527" e="0"/>
        <item x="2528" e="0"/>
        <item x="2529" e="0"/>
        <item x="2530" e="0"/>
        <item x="2531" e="0"/>
        <item x="2532" e="0"/>
        <item x="2533" e="0"/>
        <item x="2534" e="0"/>
        <item x="2535" e="0"/>
        <item x="2536" e="0"/>
        <item x="2537" e="0"/>
        <item x="2538" e="0"/>
        <item x="2540" e="0"/>
        <item x="2541" e="0"/>
        <item x="2542" e="0"/>
        <item x="2543" e="0"/>
        <item x="2544" e="0"/>
        <item x="2545" e="0"/>
        <item x="2547" e="0"/>
        <item x="2548" e="0"/>
        <item x="2549" e="0"/>
        <item x="2550" e="0"/>
        <item x="2551" e="0"/>
        <item x="2552" e="0"/>
        <item x="2553" e="0"/>
        <item x="2554" e="0"/>
        <item x="2556" e="0"/>
        <item x="2557" e="0"/>
        <item x="2558" e="0"/>
        <item x="2559" e="0"/>
        <item x="2561" e="0"/>
        <item x="2563" e="0"/>
        <item x="2564" e="0"/>
        <item x="2565" e="0"/>
        <item x="2566" e="0"/>
        <item x="2567" e="0"/>
        <item x="2568" e="0"/>
        <item x="2569" e="0"/>
        <item x="2570" e="0"/>
        <item x="2571" e="0"/>
        <item x="2572" e="0"/>
        <item x="2574" e="0"/>
        <item x="2575" e="0"/>
        <item x="2576" e="0"/>
        <item x="2578" e="0"/>
        <item x="2579" e="0"/>
        <item x="2580" e="0"/>
        <item x="2581" e="0"/>
        <item x="2582" e="0"/>
        <item x="2583" e="0"/>
        <item x="2584" e="0"/>
        <item x="2585" e="0"/>
        <item x="2586" e="0"/>
        <item x="2587" e="0"/>
        <item x="2588" e="0"/>
        <item x="2589" e="0"/>
        <item x="2590" e="0"/>
        <item x="2591" e="0"/>
        <item x="2592" e="0"/>
        <item x="2593" e="0"/>
        <item x="2594" e="0"/>
        <item x="2595" e="0"/>
        <item x="2596" e="0"/>
        <item x="2598" e="0"/>
        <item x="2599" e="0"/>
        <item x="2600" e="0"/>
        <item x="2601" e="0"/>
        <item x="2602" e="0"/>
        <item x="2604" e="0"/>
        <item x="2605" e="0"/>
        <item x="2606" e="0"/>
        <item x="2607" e="0"/>
        <item x="2608" e="0"/>
        <item x="2609" e="0"/>
        <item x="2610" e="0"/>
        <item x="2611" e="0"/>
        <item x="2612" e="0"/>
        <item x="2613" e="0"/>
        <item x="2614" e="0"/>
        <item x="2615" e="0"/>
        <item x="2616" e="0"/>
        <item x="2617" e="0"/>
        <item x="2619" e="0"/>
        <item x="2620" e="0"/>
        <item x="2621" e="0"/>
        <item x="2622" e="0"/>
        <item x="2623" e="0"/>
        <item x="2624" e="0"/>
        <item x="2625" e="0"/>
        <item x="2626" e="0"/>
        <item x="2627" e="0"/>
        <item x="2628" e="0"/>
        <item x="2629" e="0"/>
        <item x="2630" e="0"/>
        <item x="2631" e="0"/>
        <item x="2633" e="0"/>
        <item x="2635" e="0"/>
        <item x="2636" e="0"/>
        <item x="2637" e="0"/>
        <item x="2638" e="0"/>
        <item x="2641" e="0"/>
        <item x="2642" e="0"/>
        <item x="2645" e="0"/>
        <item x="2646" e="0"/>
        <item x="2650" e="0"/>
        <item x="2651" e="0"/>
        <item x="2653" e="0"/>
        <item x="2656" e="0"/>
        <item x="2657" e="0"/>
        <item x="2658" e="0"/>
        <item x="2659" e="0"/>
        <item x="2660" e="0"/>
        <item x="2661" e="0"/>
        <item x="2662" e="0"/>
        <item x="2663" e="0"/>
        <item x="2664" e="0"/>
        <item x="2665" e="0"/>
        <item x="2666" e="0"/>
        <item x="2667" e="0"/>
        <item x="2668" e="0"/>
        <item x="2669" e="0"/>
        <item x="2670" e="0"/>
        <item x="2671" e="0"/>
        <item x="2672" e="0"/>
        <item x="2673" e="0"/>
        <item x="2674" e="0"/>
        <item x="2675" e="0"/>
        <item x="2676" e="0"/>
        <item x="2679" e="0"/>
        <item x="2680" e="0"/>
        <item x="2681" e="0"/>
        <item x="2682" e="0"/>
        <item x="2683" e="0"/>
        <item x="2684" e="0"/>
        <item x="2685" e="0"/>
        <item x="2686" e="0"/>
        <item x="2687" e="0"/>
        <item x="2688" e="0"/>
        <item x="2689" e="0"/>
        <item x="2690" e="0"/>
        <item x="2691" e="0"/>
        <item x="2692" e="0"/>
        <item x="2693" e="0"/>
        <item x="2695" e="0"/>
        <item x="2696" e="0"/>
        <item x="2697" e="0"/>
        <item x="2699" e="0"/>
        <item x="2700" e="0"/>
        <item x="2701" e="0"/>
        <item x="2702" e="0"/>
        <item x="2703" e="0"/>
        <item x="2704" e="0"/>
        <item x="2707" e="0"/>
        <item x="2708" e="0"/>
        <item x="2709" e="0"/>
        <item x="2710" e="0"/>
        <item x="2711" e="0"/>
        <item x="2713" e="0"/>
        <item x="2716" e="0"/>
        <item x="2719" e="0"/>
        <item x="2721" e="0"/>
        <item x="2723" e="0"/>
        <item x="2724" e="0"/>
        <item x="2725" e="0"/>
        <item x="2726" e="0"/>
        <item x="2728" e="0"/>
        <item x="2729" e="0"/>
        <item x="2730" e="0"/>
        <item x="2731" e="0"/>
        <item x="2732" e="0"/>
        <item x="2733" e="0"/>
        <item x="2735" e="0"/>
        <item x="2736" e="0"/>
        <item x="2738" e="0"/>
        <item x="2740" e="0"/>
        <item x="2741" e="0"/>
        <item x="2743" e="0"/>
        <item x="2745" e="0"/>
        <item x="2747" e="0"/>
        <item x="2748" e="0"/>
        <item x="2750" e="0"/>
        <item x="2752" e="0"/>
        <item x="2753" e="0"/>
        <item x="2754" e="0"/>
        <item x="2756" e="0"/>
        <item x="2757" e="0"/>
        <item x="2759" e="0"/>
        <item x="2761" e="0"/>
        <item x="2762" e="0"/>
        <item x="2763" e="0"/>
        <item x="2764" e="0"/>
        <item x="2765" e="0"/>
        <item x="2767" e="0"/>
        <item x="2768" e="0"/>
        <item x="2769" e="0"/>
        <item x="2770" e="0"/>
        <item x="2771" e="0"/>
        <item x="2773" e="0"/>
        <item x="2774" e="0"/>
        <item x="2775" e="0"/>
        <item x="2776" e="0"/>
        <item x="2777" e="0"/>
        <item x="2779" e="0"/>
        <item x="2780" e="0"/>
        <item x="2781" e="0"/>
        <item x="2783" e="0"/>
        <item x="2784" e="0"/>
        <item x="2785" e="0"/>
        <item x="2786" e="0"/>
        <item x="2787" e="0"/>
        <item x="2788" e="0"/>
        <item x="2789" e="0"/>
        <item x="2790" e="0"/>
        <item x="2791" e="0"/>
        <item x="2793" e="0"/>
        <item x="2795" e="0"/>
        <item x="2796" e="0"/>
        <item x="2797" e="0"/>
        <item x="2798" e="0"/>
        <item x="2799" e="0"/>
        <item x="2800" e="0"/>
        <item x="2801" e="0"/>
        <item x="2803" e="0"/>
        <item x="2804" e="0"/>
        <item x="2805" e="0"/>
        <item x="2806" e="0"/>
        <item x="2807" e="0"/>
        <item x="2809" e="0"/>
        <item x="2810" e="0"/>
        <item x="2812" e="0"/>
        <item x="2813" e="0"/>
        <item x="2814" e="0"/>
        <item x="2815" e="0"/>
        <item x="2816" e="0"/>
        <item x="2819" e="0"/>
        <item x="2820" e="0"/>
        <item x="2822" e="0"/>
        <item x="2823" e="0"/>
        <item x="2825" e="0"/>
        <item x="2826" e="0"/>
        <item x="2827" e="0"/>
        <item x="2828" e="0"/>
        <item x="2829" e="0"/>
        <item x="2830" e="0"/>
        <item x="2831" e="0"/>
        <item x="2832" e="0"/>
        <item x="2833" e="0"/>
        <item x="2834" e="0"/>
        <item x="2835" e="0"/>
        <item x="2836" e="0"/>
        <item x="2837" e="0"/>
        <item x="2838" e="0"/>
        <item x="2839" e="0"/>
        <item x="2840" e="0"/>
        <item x="2841" e="0"/>
        <item x="2842" e="0"/>
        <item x="2843" e="0"/>
        <item x="2845" e="0"/>
        <item x="2846" e="0"/>
        <item x="2847" e="0"/>
        <item x="2848" e="0"/>
        <item x="2849" e="0"/>
        <item x="2850" e="0"/>
        <item x="2851" e="0"/>
        <item x="2852" e="0"/>
        <item x="2853" e="0"/>
        <item x="2854" e="0"/>
        <item x="2855" e="0"/>
        <item x="2856" e="0"/>
        <item x="2857" e="0"/>
        <item x="2858" e="0"/>
        <item x="2859" e="0"/>
        <item x="2860" e="0"/>
        <item x="2861" e="0"/>
        <item x="2863" e="0"/>
        <item x="2864" e="0"/>
        <item x="2866" e="0"/>
        <item x="2867" e="0"/>
        <item x="2869" e="0"/>
        <item x="2870" e="0"/>
        <item x="2871" e="0"/>
        <item x="2873" e="0"/>
        <item x="2874" e="0"/>
        <item x="2875" e="0"/>
        <item x="2876" e="0"/>
        <item x="2877" e="0"/>
        <item x="2878" e="0"/>
        <item x="2879" e="0"/>
        <item x="2880" e="0"/>
        <item x="2881" e="0"/>
        <item x="2882" e="0"/>
        <item x="2883" e="0"/>
        <item x="2884" e="0"/>
        <item x="2885" e="0"/>
        <item x="2886" e="0"/>
        <item x="2887" e="0"/>
        <item x="2888" e="0"/>
        <item x="2889" e="0"/>
        <item x="2890" e="0"/>
        <item x="2891" e="0"/>
        <item x="2893" e="0"/>
        <item x="2894" e="0"/>
        <item x="2897" e="0"/>
        <item x="2898" e="0"/>
        <item x="2899" e="0"/>
        <item x="2900" e="0"/>
        <item x="2901" e="0"/>
        <item x="2902" e="0"/>
        <item x="2903" e="0"/>
        <item x="2904" e="0"/>
        <item x="2905" e="0"/>
        <item x="2906" e="0"/>
        <item x="2935" e="0"/>
        <item x="2936" e="0"/>
        <item x="2938" e="0"/>
        <item x="2939" e="0"/>
        <item x="2940" e="0"/>
        <item x="2941" e="0"/>
        <item x="2942" e="0"/>
        <item x="2943" e="0"/>
        <item x="2944" e="0"/>
        <item x="2945" e="0"/>
        <item x="2946" e="0"/>
        <item x="2947" e="0"/>
        <item x="2948" e="0"/>
        <item x="2949" e="0"/>
        <item x="2950" e="0"/>
        <item x="2951" e="0"/>
        <item x="2952" e="0"/>
        <item x="2954" e="0"/>
        <item x="2955" e="0"/>
        <item x="2956" e="0"/>
        <item x="2957" e="0"/>
        <item x="2958" e="0"/>
        <item x="2959" e="0"/>
        <item x="2960" e="0"/>
        <item x="2961" e="0"/>
        <item x="2962" e="0"/>
        <item x="2963" e="0"/>
        <item x="2964" e="0"/>
        <item x="2965" e="0"/>
        <item x="2971" e="0"/>
        <item x="2973" e="0"/>
        <item x="2974" e="0"/>
        <item x="2975" e="0"/>
        <item x="2976" e="0"/>
        <item x="2977" e="0"/>
        <item x="2978" e="0"/>
        <item x="2979" e="0"/>
        <item x="2980" e="0"/>
        <item x="2981" e="0"/>
        <item x="2982" e="0"/>
        <item x="2983" e="0"/>
        <item x="2984" e="0"/>
        <item x="2985" e="0"/>
        <item x="2986" e="0"/>
        <item x="2987" e="0"/>
        <item x="2989" e="0"/>
        <item x="2990" e="0"/>
        <item x="2992" e="0"/>
        <item x="2993" e="0"/>
        <item x="2995" e="0"/>
        <item x="2996" e="0"/>
        <item x="2997" e="0"/>
        <item x="2998" e="0"/>
        <item x="2999" e="0"/>
        <item x="3000" e="0"/>
        <item x="3001" e="0"/>
        <item x="3002" e="0"/>
        <item x="3003" e="0"/>
        <item x="3004" e="0"/>
        <item x="3005" e="0"/>
        <item x="3006" e="0"/>
        <item x="3007" e="0"/>
        <item x="3019" e="0"/>
        <item x="3027" e="0"/>
        <item x="3028" e="0"/>
        <item x="3029" e="0"/>
        <item x="3030" e="0"/>
        <item x="3031" e="0"/>
        <item x="3032" e="0"/>
        <item x="3033" e="0"/>
        <item x="3034" e="0"/>
        <item x="3035" e="0"/>
        <item x="3036" e="0"/>
        <item x="3037" e="0"/>
        <item x="3038" e="0"/>
        <item x="3040" e="0"/>
        <item x="3041" e="0"/>
        <item x="3042" e="0"/>
        <item x="3043" e="0"/>
        <item x="3045" e="0"/>
        <item x="3046" e="0"/>
        <item x="3048" e="0"/>
        <item x="3050" e="0"/>
        <item x="3051" e="0"/>
        <item x="3052" e="0"/>
        <item x="3053" e="0"/>
        <item x="3054" e="0"/>
        <item x="3055" e="0"/>
        <item x="3062" e="0"/>
        <item x="3064" e="0"/>
        <item x="3067" e="0"/>
        <item x="3068" e="0"/>
        <item x="3069" e="0"/>
        <item x="3071" e="0"/>
        <item x="3072" e="0"/>
        <item x="3075" e="0"/>
        <item x="3078" e="0"/>
        <item x="3081" e="0"/>
        <item x="3082" e="0"/>
        <item x="3084" e="0"/>
        <item x="3086" e="0"/>
        <item x="3088" e="0"/>
        <item x="3089" e="0"/>
        <item x="3090" e="0"/>
        <item x="3091" e="0"/>
        <item x="3092" e="0"/>
        <item x="3094" e="0"/>
        <item x="3095" e="0"/>
        <item x="3096" e="0"/>
        <item x="3097" e="0"/>
        <item x="3098" e="0"/>
        <item x="3100" e="0"/>
        <item x="3101" e="0"/>
        <item x="3102" e="0"/>
        <item x="3103" e="0"/>
        <item x="3104" e="0"/>
        <item x="3105" e="0"/>
        <item x="3106" e="0"/>
        <item x="3107" e="0"/>
        <item x="3108" e="0"/>
        <item x="3109" e="0"/>
        <item x="3110" e="0"/>
        <item x="3111" e="0"/>
        <item x="3112" e="0"/>
        <item x="3114" e="0"/>
        <item x="3115" e="0"/>
        <item x="3117" e="0"/>
        <item x="3118" e="0"/>
        <item x="3119" e="0"/>
        <item x="3120" e="0"/>
        <item x="3121" e="0"/>
        <item x="3122" e="0"/>
        <item x="3123" e="0"/>
        <item x="3125" e="0"/>
        <item x="3126" e="0"/>
        <item x="3127" e="0"/>
        <item x="3128" e="0"/>
        <item x="3129" e="0"/>
        <item x="3130" e="0"/>
        <item x="3132" e="0"/>
        <item x="3133" e="0"/>
        <item x="3134" e="0"/>
        <item x="3136" e="0"/>
        <item x="3137" e="0"/>
        <item x="3138" e="0"/>
        <item x="3139" e="0"/>
        <item x="3141" e="0"/>
        <item x="3142" e="0"/>
        <item x="3143" e="0"/>
        <item x="3145" e="0"/>
        <item x="3146" e="0"/>
        <item x="3149" e="0"/>
        <item x="3150" e="0"/>
        <item x="3151" e="0"/>
        <item x="3152" e="0"/>
        <item x="3153" e="0"/>
        <item x="3154" e="0"/>
        <item x="3155" e="0"/>
        <item x="3156" e="0"/>
        <item x="3157" e="0"/>
        <item x="3158" e="0"/>
        <item x="3159" e="0"/>
        <item x="3160" e="0"/>
        <item x="3161" e="0"/>
        <item x="3162" e="0"/>
        <item x="3163" e="0"/>
        <item x="3164" e="0"/>
        <item x="3166" e="0"/>
        <item x="3167" e="0"/>
        <item x="3168" e="0"/>
        <item x="3169" e="0"/>
        <item x="3170" e="0"/>
        <item x="3171" e="0"/>
        <item x="3172" e="0"/>
        <item x="3173" e="0"/>
        <item x="3175" e="0"/>
        <item x="3176" e="0"/>
        <item x="3177" e="0"/>
        <item x="3178" e="0"/>
        <item x="3179" e="0"/>
        <item x="3180" e="0"/>
        <item x="3181" e="0"/>
        <item x="3182" e="0"/>
        <item x="3183" e="0"/>
        <item x="3185" e="0"/>
        <item x="3186" e="0"/>
        <item x="3187" e="0"/>
        <item x="3188" e="0"/>
        <item x="3190" e="0"/>
        <item x="3192" e="0"/>
        <item x="3193" e="0"/>
        <item x="3194" e="0"/>
        <item x="3195" e="0"/>
        <item x="3196" e="0"/>
        <item x="3197" e="0"/>
        <item x="3198" e="0"/>
        <item x="3199" e="0"/>
        <item x="3200" e="0"/>
        <item x="3201" e="0"/>
        <item x="3202" e="0"/>
        <item x="3203" e="0"/>
        <item x="3204" e="0"/>
        <item x="3205" e="0"/>
        <item x="3207" e="0"/>
        <item x="3208" e="0"/>
        <item x="3209" e="0"/>
        <item x="3210" e="0"/>
        <item x="3212" e="0"/>
        <item x="3213" e="0"/>
        <item x="3214" e="0"/>
        <item x="3215" e="0"/>
        <item x="3216" e="0"/>
        <item x="3217" e="0"/>
        <item x="3218" e="0"/>
        <item x="3219" e="0"/>
        <item x="3220" e="0"/>
        <item x="3221" e="0"/>
        <item x="3222" e="0"/>
        <item x="3223" e="0"/>
        <item x="3224" e="0"/>
        <item x="3225" e="0"/>
        <item x="3226" e="0"/>
        <item x="3227" e="0"/>
        <item x="3228" e="0"/>
        <item x="3229" e="0"/>
        <item x="3230" e="0"/>
        <item x="3232" e="0"/>
        <item x="3233" e="0"/>
        <item x="3234" e="0"/>
        <item x="3235" e="0"/>
        <item x="3236" e="0"/>
        <item x="3237" e="0"/>
        <item x="3238" e="0"/>
        <item x="3239" e="0"/>
        <item x="3240" e="0"/>
        <item x="3241" e="0"/>
        <item x="3242" e="0"/>
        <item x="3243" e="0"/>
        <item x="3244" e="0"/>
        <item x="3245" e="0"/>
        <item x="3249" e="0"/>
        <item x="3254" e="0"/>
        <item x="3257" e="0"/>
        <item x="3261" e="0"/>
        <item x="3263" e="0"/>
        <item x="3266" e="0"/>
        <item x="3267" e="0"/>
        <item x="3268" e="0"/>
        <item x="3270" e="0"/>
        <item x="3271" e="0"/>
        <item x="3274" e="0"/>
        <item x="3277" e="0"/>
        <item x="3280" e="0"/>
        <item x="3282" e="0"/>
        <item x="3286" e="0"/>
        <item x="3288" e="0"/>
        <item x="3291" e="0"/>
        <item x="3292" e="0"/>
        <item x="3293" e="0"/>
        <item x="3294" e="0"/>
        <item x="3295" e="0"/>
        <item x="3296" e="0"/>
        <item x="3297" e="0"/>
        <item x="3298" e="0"/>
        <item x="3299" e="0"/>
        <item x="3300" e="0"/>
        <item x="3302" e="0"/>
        <item x="3303" e="0"/>
        <item x="3304" e="0"/>
        <item x="3305" e="0"/>
        <item x="3306" e="0"/>
        <item x="3307" e="0"/>
        <item x="3308" e="0"/>
        <item x="3309" e="0"/>
        <item x="3310" e="0"/>
        <item x="3312" e="0"/>
        <item x="3314" e="0"/>
        <item x="3315" e="0"/>
        <item x="3316" e="0"/>
        <item x="3317" e="0"/>
        <item x="3318" e="0"/>
        <item x="3319" e="0"/>
        <item x="3320" e="0"/>
        <item x="3321" e="0"/>
        <item x="3322" e="0"/>
        <item x="3323" e="0"/>
        <item x="3324" e="0"/>
        <item x="3327" e="0"/>
        <item x="3328" e="0"/>
        <item x="3330" e="0"/>
        <item x="3331" e="0"/>
        <item x="3332" e="0"/>
        <item x="3333" e="0"/>
        <item x="3334" e="0"/>
        <item x="3335" e="0"/>
        <item x="3336" e="0"/>
        <item x="3337" e="0"/>
        <item x="3338" e="0"/>
        <item x="3339" e="0"/>
        <item x="3340" e="0"/>
        <item x="3341" e="0"/>
        <item x="3342" e="0"/>
        <item x="3343" e="0"/>
        <item x="3345" e="0"/>
        <item x="3346" e="0"/>
        <item x="3347" e="0"/>
        <item x="3348" e="0"/>
        <item x="3349" e="0"/>
        <item x="3350" e="0"/>
        <item x="3351" e="0"/>
        <item x="3352" e="0"/>
        <item x="3353" e="0"/>
        <item x="3354" e="0"/>
        <item x="3355" e="0"/>
        <item x="3356" e="0"/>
        <item x="3357" e="0"/>
        <item x="3358" e="0"/>
        <item x="3359" e="0"/>
        <item x="3360" e="0"/>
        <item x="3361" e="0"/>
        <item x="3362" e="0"/>
        <item x="3363" e="0"/>
        <item x="3364" e="0"/>
        <item x="3365" e="0"/>
        <item x="3366" e="0"/>
        <item x="3367" e="0"/>
        <item x="3368" e="0"/>
        <item x="3369" e="0"/>
        <item x="3372" e="0"/>
        <item x="3373" e="0"/>
        <item x="3374" e="0"/>
        <item x="3375" e="0"/>
        <item x="3377" e="0"/>
        <item x="3378" e="0"/>
        <item x="3379" e="0"/>
        <item x="3381" e="0"/>
        <item x="3382" e="0"/>
        <item x="3383" e="0"/>
        <item x="3384" e="0"/>
        <item x="3386" e="0"/>
        <item x="3387" e="0"/>
        <item x="3388" e="0"/>
        <item x="3389" e="0"/>
        <item x="3390" e="0"/>
        <item x="3391" e="0"/>
        <item x="3392" e="0"/>
        <item x="3393" e="0"/>
        <item x="3394" e="0"/>
        <item x="3395" e="0"/>
        <item x="3396" e="0"/>
        <item x="3397" e="0"/>
        <item x="3398" e="0"/>
        <item x="3399" e="0"/>
        <item x="3400" e="0"/>
        <item x="3401" e="0"/>
        <item x="3402" e="0"/>
        <item x="3403" e="0"/>
        <item x="3404" e="0"/>
        <item x="3405" e="0"/>
        <item x="3406" e="0"/>
        <item x="3407" e="0"/>
        <item x="3408" e="0"/>
        <item x="3409" e="0"/>
        <item x="3411" e="0"/>
        <item x="3414" e="0"/>
        <item x="3415" e="0"/>
        <item x="3416" e="0"/>
        <item x="3417" e="0"/>
        <item x="3418" e="0"/>
        <item x="3421" e="0"/>
        <item x="3422" e="0"/>
        <item x="3424" e="0"/>
        <item x="3425" e="0"/>
        <item x="3427" e="0"/>
        <item x="3428" e="0"/>
        <item x="3430" e="0"/>
        <item x="3435" e="0"/>
        <item x="3437" e="0"/>
        <item x="3438" e="0"/>
        <item x="3439" e="0"/>
        <item x="3440" e="0"/>
        <item x="3441" e="0"/>
        <item x="3442" e="0"/>
        <item x="3443" e="0"/>
        <item x="3444" e="0"/>
        <item x="3445" e="0"/>
        <item x="3446" e="0"/>
        <item x="3448" e="0"/>
        <item x="3450" e="0"/>
        <item x="3453" e="0"/>
        <item x="3454" e="0"/>
        <item x="3455" e="0"/>
        <item x="3456" e="0"/>
        <item x="3457" e="0"/>
        <item x="3458" e="0"/>
        <item x="3460" e="0"/>
        <item x="3461" e="0"/>
        <item x="3462" e="0"/>
        <item x="3463" e="0"/>
        <item x="3465" e="0"/>
        <item x="3466" e="0"/>
        <item x="3467" e="0"/>
        <item x="3468" e="0"/>
        <item x="3469" e="0"/>
        <item x="3470" e="0"/>
        <item x="3471" e="0"/>
        <item x="3472" e="0"/>
        <item x="3473" e="0"/>
        <item x="3475" e="0"/>
        <item x="3477" e="0"/>
        <item x="3478" e="0"/>
        <item x="3479" e="0"/>
        <item x="3481" e="0"/>
        <item x="3483" e="0"/>
        <item x="3484" e="0"/>
        <item x="3485" e="0"/>
        <item x="3487" e="0"/>
        <item x="3488" e="0"/>
        <item x="3489" e="0"/>
        <item x="3490" e="0"/>
        <item x="3491" e="0"/>
        <item x="3492" e="0"/>
        <item x="3494" e="0"/>
        <item x="3495" e="0"/>
        <item x="3496" e="0"/>
        <item x="3497" e="0"/>
        <item x="3498" e="0"/>
        <item x="3499" e="0"/>
        <item x="3500" e="0"/>
        <item x="3501" e="0"/>
        <item x="3503" e="0"/>
        <item x="3504" e="0"/>
        <item x="3505" e="0"/>
        <item x="3506" e="0"/>
        <item x="3508" e="0"/>
        <item x="3509" e="0"/>
        <item x="3510" e="0"/>
        <item x="3511" e="0"/>
        <item x="3512" e="0"/>
        <item x="3513" e="0"/>
        <item x="3514" e="0"/>
        <item x="3515" e="0"/>
        <item x="3516" e="0"/>
        <item x="3517" e="0"/>
        <item x="3518" e="0"/>
        <item x="3519" e="0"/>
        <item x="3521" e="0"/>
        <item x="3522" e="0"/>
        <item x="3523" e="0"/>
        <item x="3524" e="0"/>
        <item x="3525" e="0"/>
        <item x="3526" e="0"/>
        <item x="3527" e="0"/>
        <item x="3528" e="0"/>
        <item x="3531" e="0"/>
        <item x="3532" e="0"/>
        <item x="3533" e="0"/>
        <item x="3534" e="0"/>
        <item x="3543" e="0"/>
        <item x="3544" e="0"/>
        <item x="3545" e="0"/>
        <item x="3546" e="0"/>
        <item x="3547" e="0"/>
        <item x="3548" e="0"/>
        <item x="3549" e="0"/>
        <item x="3550" e="0"/>
        <item x="3551" e="0"/>
        <item x="3552" e="0"/>
        <item x="3553" e="0"/>
        <item x="3554" e="0"/>
        <item x="3555" e="0"/>
        <item x="3557" e="0"/>
        <item x="3558" e="0"/>
        <item x="3559" e="0"/>
        <item x="3560" e="0"/>
        <item x="3561" e="0"/>
        <item x="3562" e="0"/>
        <item x="3563" e="0"/>
        <item x="3564" e="0"/>
        <item x="3566" e="0"/>
        <item x="3568" e="0"/>
        <item x="3570" e="0"/>
        <item x="3572" e="0"/>
        <item x="3573" e="0"/>
        <item x="3574" e="0"/>
        <item x="3577" e="0"/>
        <item x="3578" e="0"/>
        <item x="3579" e="0"/>
        <item x="3581" e="0"/>
        <item x="3582" e="0"/>
        <item x="3583" e="0"/>
        <item x="3584" e="0"/>
        <item x="3585" e="0"/>
        <item x="3586" e="0"/>
        <item x="3587" e="0"/>
        <item x="3588" e="0"/>
        <item x="3589" e="0"/>
        <item x="3590" e="0"/>
        <item x="3592" e="0"/>
        <item x="3593" e="0"/>
        <item x="3594" e="0"/>
        <item x="3595" e="0"/>
        <item x="3596" e="0"/>
        <item x="3597" e="0"/>
        <item x="3598" e="0"/>
        <item x="3600" e="0"/>
        <item x="3601" e="0"/>
        <item x="3602" e="0"/>
        <item x="3603" e="0"/>
        <item x="3604" e="0"/>
        <item x="3605" e="0"/>
        <item x="3606" e="0"/>
        <item x="3607" e="0"/>
        <item x="3608" e="0"/>
        <item x="3609" e="0"/>
        <item x="3610" e="0"/>
        <item x="3611" e="0"/>
        <item x="3612" e="0"/>
        <item x="3613" e="0"/>
        <item x="3614" e="0"/>
        <item x="3615" e="0"/>
        <item x="3616" e="0"/>
        <item x="3617" e="0"/>
        <item x="3618" e="0"/>
        <item x="3619" e="0"/>
        <item x="3620" e="0"/>
        <item x="3621" e="0"/>
        <item x="3622" e="0"/>
        <item x="3623" e="0"/>
        <item x="3624" e="0"/>
        <item x="3625" e="0"/>
        <item x="3626" e="0"/>
        <item x="3627" e="0"/>
        <item x="3628" e="0"/>
        <item x="3629" e="0"/>
        <item x="3631" e="0"/>
        <item x="3632" e="0"/>
        <item x="3633" e="0"/>
        <item x="3634" e="0"/>
        <item x="3635" e="0"/>
        <item x="3636" e="0"/>
        <item x="3637" e="0"/>
        <item x="3638" e="0"/>
        <item x="3639" e="0"/>
        <item x="3640" e="0"/>
        <item x="3641" e="0"/>
        <item x="3642" e="0"/>
        <item x="3643" e="0"/>
        <item x="3644" e="0"/>
        <item x="3645" e="0"/>
        <item x="3646" e="0"/>
        <item x="3647" e="0"/>
        <item x="3648" e="0"/>
        <item x="3649" e="0"/>
        <item x="3650" e="0"/>
        <item x="3652" e="0"/>
        <item x="3653" e="0"/>
        <item x="3654" e="0"/>
        <item x="3655" e="0"/>
        <item x="3656" e="0"/>
        <item x="3657" e="0"/>
        <item x="3658" e="0"/>
        <item x="3659" e="0"/>
        <item x="3660" e="0"/>
        <item x="3661" e="0"/>
        <item x="3662" e="0"/>
        <item x="3664" e="0"/>
        <item x="3665" e="0"/>
        <item x="3666" e="0"/>
        <item x="3667" e="0"/>
        <item x="3669" e="0"/>
        <item x="3670" e="0"/>
        <item x="3671" e="0"/>
        <item x="3672" e="0"/>
        <item x="3673" e="0"/>
        <item x="3674" e="0"/>
        <item x="3676" e="0"/>
        <item x="3677" e="0"/>
        <item x="3678" e="0"/>
        <item x="3680" e="0"/>
        <item x="3681" e="0"/>
        <item x="3682" e="0"/>
        <item x="3683" e="0"/>
        <item x="3684" e="0"/>
        <item x="3685" e="0"/>
        <item x="3686" e="0"/>
        <item x="3687" e="0"/>
        <item x="3688" e="0"/>
        <item x="3689" e="0"/>
        <item x="3691" e="0"/>
        <item x="3693" e="0"/>
        <item x="3694" e="0"/>
        <item x="3695" e="0"/>
        <item x="3696" e="0"/>
        <item x="3697" e="0"/>
        <item x="3698" e="0"/>
        <item x="3699" e="0"/>
        <item x="3700" e="0"/>
        <item x="3701" e="0"/>
        <item x="3702" e="0"/>
        <item x="3703" e="0"/>
        <item x="3704" e="0"/>
        <item x="3705" e="0"/>
        <item x="3706" e="0"/>
        <item x="3707" e="0"/>
        <item x="3708" e="0"/>
        <item x="3709" e="0"/>
        <item x="3710" e="0"/>
        <item x="3711" e="0"/>
        <item x="3712" e="0"/>
        <item x="3713" e="0"/>
        <item x="3714" e="0"/>
        <item x="3715" e="0"/>
        <item x="3716" e="0"/>
        <item x="3717" e="0"/>
        <item x="3718" e="0"/>
        <item x="3719" e="0"/>
        <item x="3720" e="0"/>
        <item x="3721" e="0"/>
        <item x="3722" e="0"/>
        <item x="3723" e="0"/>
        <item x="3724" e="0"/>
        <item x="3725" e="0"/>
        <item x="3726" e="0"/>
        <item x="3727" e="0"/>
        <item x="3728" e="0"/>
        <item x="3729" e="0"/>
        <item x="3730" e="0"/>
        <item x="3731" e="0"/>
        <item x="3732" e="0"/>
        <item x="3733" e="0"/>
        <item x="3734" e="0"/>
        <item x="3735" e="0"/>
        <item x="3736" e="0"/>
        <item x="3737" e="0"/>
        <item x="3738" e="0"/>
        <item x="3739" e="0"/>
        <item x="3740" e="0"/>
        <item x="3741" e="0"/>
        <item x="3742" e="0"/>
        <item x="3743" e="0"/>
        <item x="3744" e="0"/>
        <item x="3745" e="0"/>
        <item x="3746" e="0"/>
        <item x="3747" e="0"/>
        <item x="3748" e="0"/>
        <item x="3749" e="0"/>
        <item x="3750" e="0"/>
        <item x="3751" e="0"/>
        <item x="3752" e="0"/>
        <item x="3753" e="0"/>
        <item x="3754" e="0"/>
        <item x="3755" e="0"/>
        <item x="3756" e="0"/>
        <item x="3757" e="0"/>
        <item x="3758" e="0"/>
        <item x="3759" e="0"/>
        <item x="3760" e="0"/>
        <item x="3761" e="0"/>
        <item x="3762" e="0"/>
        <item x="3763" e="0"/>
        <item x="3764" e="0"/>
        <item x="3766" e="0"/>
        <item x="3767" e="0"/>
        <item x="3768" e="0"/>
        <item x="3769" e="0"/>
        <item x="3770" e="0"/>
        <item x="3771" e="0"/>
        <item x="3774" e="0"/>
        <item x="3775" e="0"/>
        <item x="3776" e="0"/>
        <item x="3777" e="0"/>
        <item x="3778" e="0"/>
        <item x="3779" e="0"/>
        <item x="3780" e="0"/>
        <item x="3782" e="0"/>
        <item x="3783" e="0"/>
        <item x="3784" e="0"/>
        <item x="3785" e="0"/>
        <item x="3786" e="0"/>
        <item x="3787" e="0"/>
        <item x="3788" e="0"/>
        <item x="3789" e="0"/>
        <item x="3790" e="0"/>
        <item x="3791" e="0"/>
        <item x="3792" e="0"/>
        <item x="3793" e="0"/>
        <item x="3794" e="0"/>
        <item x="3795" e="0"/>
        <item x="3796" e="0"/>
        <item x="3797" e="0"/>
        <item x="3798" e="0"/>
        <item x="3799" e="0"/>
        <item x="3800" e="0"/>
        <item x="3801" e="0"/>
        <item x="3802" e="0"/>
        <item x="3803" e="0"/>
        <item x="3804" e="0"/>
        <item x="3805" e="0"/>
        <item x="3806" e="0"/>
        <item x="3807" e="0"/>
        <item x="3808" e="0"/>
        <item x="3809" e="0"/>
        <item x="3810" e="0"/>
        <item x="3811" e="0"/>
        <item x="3812" e="0"/>
        <item x="3813" e="0"/>
        <item x="3814" e="0"/>
        <item x="3815" e="0"/>
        <item x="3816" e="0"/>
        <item x="3817" e="0"/>
        <item x="3818" e="0"/>
        <item x="3819" e="0"/>
        <item x="3820" e="0"/>
        <item x="3821" e="0"/>
        <item x="3822" e="0"/>
        <item x="3823" e="0"/>
        <item x="3824" e="0"/>
        <item x="3825" e="0"/>
        <item x="3826" e="0"/>
        <item x="3827" e="0"/>
        <item x="3828" e="0"/>
        <item x="3829" e="0"/>
        <item x="3830" e="0"/>
        <item x="3831" e="0"/>
        <item x="3832" e="0"/>
        <item x="3833" e="0"/>
        <item x="3834" e="0"/>
        <item x="3835" e="0"/>
        <item x="3836" e="0"/>
        <item x="3837" e="0"/>
        <item x="3838" e="0"/>
        <item x="3839" e="0"/>
        <item x="3840" e="0"/>
        <item x="3841" e="0"/>
        <item x="3842" e="0"/>
        <item x="3843" e="0"/>
        <item x="3844" e="0"/>
        <item x="3845" e="0"/>
        <item x="3846" e="0"/>
        <item x="3847" e="0"/>
        <item x="3848" e="0"/>
        <item x="3849" e="0"/>
        <item x="3850" e="0"/>
        <item x="3852" e="0"/>
        <item x="3854" e="0"/>
        <item x="3856" e="0"/>
        <item x="3857" e="0"/>
        <item x="3858" e="0"/>
        <item x="3859" e="0"/>
        <item x="3860" e="0"/>
        <item x="3862" e="0"/>
        <item x="3864" e="0"/>
        <item x="3865" e="0"/>
        <item x="3869" e="0"/>
        <item x="3870" e="0"/>
        <item x="3871" e="0"/>
        <item x="3872" e="0"/>
        <item x="3873" e="0"/>
        <item x="3874" e="0"/>
        <item x="3876" e="0"/>
        <item x="3878" e="0"/>
        <item x="3880" e="0"/>
        <item x="3881" e="0"/>
        <item x="3882" e="0"/>
        <item x="3883" e="0"/>
        <item x="3884" e="0"/>
        <item x="3885" e="0"/>
        <item x="3886" e="0"/>
        <item x="3887" e="0"/>
        <item x="3889" e="0"/>
        <item x="3893" e="0"/>
        <item x="3894" e="0"/>
        <item x="3895" e="0"/>
        <item x="3896" e="0"/>
        <item x="3897" e="0"/>
        <item x="3898" e="0"/>
        <item x="3899" e="0"/>
        <item x="3900" e="0"/>
        <item x="3901" e="0"/>
        <item x="3902" e="0"/>
        <item x="3903" e="0"/>
        <item x="3906" e="0"/>
        <item x="3907" e="0"/>
        <item x="3908" e="0"/>
        <item x="3909" e="0"/>
        <item x="3911" e="0"/>
        <item x="3912" e="0"/>
        <item x="3913" e="0"/>
        <item x="3914" e="0"/>
        <item x="3916" e="0"/>
        <item x="3917" e="0"/>
        <item x="3918" e="0"/>
        <item x="3919" e="0"/>
        <item x="3921" e="0"/>
        <item x="3922" e="0"/>
        <item x="3923" e="0"/>
        <item x="3924" e="0"/>
        <item x="3925" e="0"/>
        <item x="3926" e="0"/>
        <item x="3929" e="0"/>
        <item x="3930" e="0"/>
        <item x="3931" e="0"/>
        <item x="3932" e="0"/>
        <item x="3933" e="0"/>
        <item x="3934" e="0"/>
        <item x="3935" e="0"/>
        <item x="3936" e="0"/>
        <item x="3937" e="0"/>
        <item x="3938" e="0"/>
        <item x="3940" e="0"/>
        <item x="3941" e="0"/>
        <item x="3942" e="0"/>
        <item x="3943" e="0"/>
        <item x="3944" e="0"/>
        <item x="3945" e="0"/>
        <item x="3947" e="0"/>
        <item x="3948" e="0"/>
        <item x="3949" e="0"/>
        <item x="3950" e="0"/>
        <item x="3951" e="0"/>
        <item x="3952" e="0"/>
        <item x="3953" e="0"/>
        <item x="3954" e="0"/>
        <item x="3955" e="0"/>
        <item x="3956" e="0"/>
        <item x="3957" e="0"/>
        <item x="3958" e="0"/>
        <item x="3959" e="0"/>
        <item x="3960" e="0"/>
        <item x="3961" e="0"/>
        <item x="3962" e="0"/>
        <item x="3963" e="0"/>
        <item x="3964" e="0"/>
        <item x="3965" e="0"/>
        <item x="3966" e="0"/>
        <item x="3967" e="0"/>
        <item x="3968" e="0"/>
        <item x="3969" e="0"/>
        <item x="3970" e="0"/>
        <item x="3971" e="0"/>
        <item x="3972" e="0"/>
        <item x="3983" e="0"/>
        <item x="3988" e="0"/>
        <item x="3989" e="0"/>
        <item x="3990" e="0"/>
        <item x="3991" e="0"/>
        <item x="3992" e="0"/>
        <item x="3993" e="0"/>
        <item x="3994" e="0"/>
        <item x="3995" e="0"/>
        <item x="3996" e="0"/>
        <item x="3997" e="0"/>
        <item x="3998" e="0"/>
        <item x="3999" e="0"/>
        <item x="4000" e="0"/>
        <item x="4001" e="0"/>
        <item x="4002" e="0"/>
        <item x="4003" e="0"/>
        <item x="4004" e="0"/>
        <item x="4006" e="0"/>
        <item x="4007" e="0"/>
        <item x="4008" e="0"/>
        <item x="4009" e="0"/>
        <item x="4012" e="0"/>
        <item x="4013" e="0"/>
        <item x="4015" e="0"/>
        <item x="4023" e="0"/>
        <item x="4026" e="0"/>
        <item x="4027" e="0"/>
        <item x="4028" e="0"/>
        <item x="4029" e="0"/>
        <item x="4030" e="0"/>
        <item x="4031" e="0"/>
        <item x="4032" e="0"/>
        <item x="4033" e="0"/>
        <item x="4034" e="0"/>
        <item x="4035" e="0"/>
        <item x="4036" e="0"/>
        <item x="4037" e="0"/>
        <item x="4038" e="0"/>
        <item x="4042" e="0"/>
        <item x="4043" e="0"/>
        <item x="4044" e="0"/>
        <item x="4045" e="0"/>
        <item x="4046" e="0"/>
        <item x="4048" e="0"/>
        <item x="4049" e="0"/>
        <item x="4050" e="0"/>
        <item x="4051" e="0"/>
        <item x="4052" e="0"/>
        <item x="4054" e="0"/>
        <item x="4055" e="0"/>
        <item x="4058" e="0"/>
        <item x="4059" e="0"/>
        <item x="4060" e="0"/>
        <item x="4062" e="0"/>
        <item x="4064" e="0"/>
        <item x="4065" e="0"/>
        <item x="4066" e="0"/>
        <item x="4067" e="0"/>
        <item x="4068" e="0"/>
        <item x="4069" e="0"/>
        <item x="4070" e="0"/>
        <item x="4071" e="0"/>
        <item x="4072" e="0"/>
        <item x="4073" e="0"/>
        <item x="4074" e="0"/>
        <item x="4075" e="0"/>
        <item x="4076" e="0"/>
        <item x="4077" e="0"/>
        <item x="4078" e="0"/>
        <item x="4079" e="0"/>
        <item x="4080" e="0"/>
        <item x="4081" e="0"/>
        <item x="4082" e="0"/>
        <item x="4083" e="0"/>
        <item x="4084" e="0"/>
        <item x="4085" e="0"/>
        <item x="4087" e="0"/>
        <item x="4088" e="0"/>
        <item x="4089" e="0"/>
        <item x="4090" e="0"/>
        <item x="4091" e="0"/>
        <item x="4092" e="0"/>
        <item x="4093" e="0"/>
        <item x="4094" e="0"/>
        <item x="4095" e="0"/>
        <item x="4096" e="0"/>
        <item x="4097" e="0"/>
        <item x="4098" e="0"/>
        <item x="4099" e="0"/>
        <item x="4100" e="0"/>
        <item x="4101" e="0"/>
        <item x="4102" e="0"/>
        <item x="4103" e="0"/>
        <item x="4104" e="0"/>
        <item x="4105" e="0"/>
        <item x="4106" e="0"/>
        <item x="4108" e="0"/>
        <item x="4109" e="0"/>
        <item x="4110" e="0"/>
        <item x="4111" e="0"/>
        <item x="4112" e="0"/>
        <item x="4113" e="0"/>
        <item x="4115" e="0"/>
        <item x="4116" e="0"/>
        <item x="4118" e="0"/>
        <item x="4119" e="0"/>
        <item x="4121" e="0"/>
        <item x="4122" e="0"/>
        <item x="4123" e="0"/>
        <item x="4124" e="0"/>
        <item x="4125" e="0"/>
        <item x="4126" e="0"/>
        <item x="4127" e="0"/>
        <item x="4128" e="0"/>
        <item x="4129" e="0"/>
        <item x="4131" e="0"/>
        <item x="4132" e="0"/>
        <item x="4133" e="0"/>
        <item x="4134" e="0"/>
        <item x="4135" e="0"/>
        <item x="4136" e="0"/>
        <item x="4137" e="0"/>
        <item x="4138" e="0"/>
        <item x="4139" e="0"/>
        <item x="4142" e="0"/>
        <item x="4143" e="0"/>
        <item x="4144" e="0"/>
        <item x="4145" e="0"/>
        <item x="4146" e="0"/>
        <item x="4148" e="0"/>
        <item x="4149" e="0"/>
        <item x="4150" e="0"/>
        <item x="4151" e="0"/>
        <item x="4153" e="0"/>
        <item x="4155" e="0"/>
        <item x="4158" e="0"/>
        <item x="4159" e="0"/>
        <item x="4160" e="0"/>
        <item x="4161" e="0"/>
        <item x="4162" e="0"/>
        <item x="4165" e="0"/>
        <item x="4166" e="0"/>
        <item x="4167" e="0"/>
        <item x="4168" e="0"/>
        <item x="4169" e="0"/>
        <item x="4170" e="0"/>
        <item x="4171" e="0"/>
        <item x="4172" e="0"/>
        <item x="4173" e="0"/>
        <item x="4174" e="0"/>
        <item x="4175" e="0"/>
        <item x="4176" e="0"/>
        <item x="4177" e="0"/>
        <item x="4178" e="0"/>
        <item x="4179" e="0"/>
        <item x="4180" e="0"/>
        <item x="4181" e="0"/>
        <item x="4182" e="0"/>
        <item x="4183" e="0"/>
        <item x="4184" e="0"/>
        <item x="4186" e="0"/>
        <item x="4187" e="0"/>
        <item x="4188" e="0"/>
        <item x="4189" e="0"/>
        <item x="4191" e="0"/>
        <item x="4193" e="0"/>
        <item x="4194" e="0"/>
        <item x="4195" e="0"/>
        <item x="4196" e="0"/>
        <item x="4197" e="0"/>
        <item x="4198" e="0"/>
        <item x="4199" e="0"/>
        <item x="4201" e="0"/>
        <item x="4203" e="0"/>
        <item x="4205" e="0"/>
        <item x="4206" e="0"/>
        <item x="4208" e="0"/>
        <item x="4209" e="0"/>
        <item x="4210" e="0"/>
        <item x="4211" e="0"/>
        <item x="4212" e="0"/>
        <item x="4213" e="0"/>
        <item x="4214" e="0"/>
        <item x="4215" e="0"/>
        <item x="4216" e="0"/>
        <item x="4217" e="0"/>
        <item x="4218" e="0"/>
        <item x="4219" e="0"/>
        <item x="4220" e="0"/>
        <item x="4221" e="0"/>
        <item x="4222" e="0"/>
        <item x="4223" e="0"/>
        <item x="4224" e="0"/>
        <item x="4225" e="0"/>
        <item x="4227" e="0"/>
        <item x="4228" e="0"/>
        <item x="4230" e="0"/>
        <item x="4232" e="0"/>
        <item x="4233" e="0"/>
        <item x="4234" e="0"/>
        <item x="4235" e="0"/>
        <item x="4236" e="0"/>
        <item x="4237" e="0"/>
        <item x="4238" e="0"/>
        <item x="4239" e="0"/>
        <item x="4240" e="0"/>
        <item x="4241" e="0"/>
        <item x="4242" e="0"/>
        <item x="4243" e="0"/>
        <item x="4244" e="0"/>
        <item x="4245" e="0"/>
        <item x="4246" e="0"/>
        <item x="4247" e="0"/>
        <item x="4248" e="0"/>
        <item x="4249" e="0"/>
        <item x="4250" e="0"/>
        <item x="4251" e="0"/>
        <item x="4252" e="0"/>
        <item x="4253" e="0"/>
        <item x="4254" e="0"/>
        <item x="4255" e="0"/>
        <item x="4256" e="0"/>
        <item x="4257" e="0"/>
        <item x="4258" e="0"/>
        <item x="4259" e="0"/>
        <item x="4260" e="0"/>
        <item x="4261" e="0"/>
        <item x="4262" e="0"/>
        <item x="4263" e="0"/>
        <item x="4265" e="0"/>
        <item x="4266" e="0"/>
        <item x="4267" e="0"/>
        <item x="4268" e="0"/>
        <item x="4269" e="0"/>
        <item x="4270" e="0"/>
        <item x="4271" e="0"/>
        <item x="4272" e="0"/>
        <item x="4273" e="0"/>
        <item x="4274" e="0"/>
        <item x="4275" e="0"/>
        <item x="4276" e="0"/>
        <item x="4277" e="0"/>
        <item x="4278" e="0"/>
        <item x="4279" e="0"/>
        <item x="4280" e="0"/>
        <item x="4281" e="0"/>
        <item x="4282" e="0"/>
        <item x="4283" e="0"/>
        <item x="4284" e="0"/>
        <item x="4285" e="0"/>
        <item x="4286" e="0"/>
        <item x="4288" e="0"/>
        <item x="4290" e="0"/>
        <item x="4291" e="0"/>
        <item x="4292" e="0"/>
        <item x="4293" e="0"/>
        <item x="4295" e="0"/>
        <item x="4297" e="0"/>
        <item x="4299" e="0"/>
        <item x="4302" e="0"/>
        <item x="4303" e="0"/>
        <item x="4304" e="0"/>
        <item x="4305" e="0"/>
        <item x="4306" e="0"/>
        <item x="4307" e="0"/>
        <item x="4308" e="0"/>
        <item x="4309" e="0"/>
        <item x="4310" e="0"/>
        <item x="4313" e="0"/>
        <item x="4314" e="0"/>
        <item x="4315" e="0"/>
        <item x="4316" e="0"/>
        <item x="4317" e="0"/>
        <item x="4318" e="0"/>
        <item x="4319" e="0"/>
        <item x="4321" e="0"/>
        <item x="4322" e="0"/>
        <item x="4323" e="0"/>
        <item x="4324" e="0"/>
        <item x="4325" e="0"/>
        <item x="4326" e="0"/>
        <item x="4327" e="0"/>
        <item x="4328" e="0"/>
        <item x="4329" e="0"/>
        <item x="4330" e="0"/>
        <item x="4331" e="0"/>
        <item x="4334" e="0"/>
        <item x="4335" e="0"/>
        <item x="4336" e="0"/>
        <item x="4338" e="0"/>
        <item x="4340" e="0"/>
        <item x="4341" e="0"/>
        <item x="4342" e="0"/>
        <item x="4343" e="0"/>
        <item x="4344" e="0"/>
        <item x="4345" e="0"/>
        <item x="4346" e="0"/>
        <item x="4347" e="0"/>
        <item x="4348" e="0"/>
        <item x="4351" e="0"/>
        <item x="4353" e="0"/>
        <item x="4355" e="0"/>
        <item x="4357" e="0"/>
        <item x="4364" e="0"/>
        <item x="4366" e="0"/>
        <item x="4368" e="0"/>
        <item x="4369" e="0"/>
        <item x="4372" e="0"/>
        <item x="4373" e="0"/>
        <item x="4374" e="0"/>
        <item x="4375" e="0"/>
        <item x="4376" e="0"/>
        <item x="4377" e="0"/>
        <item x="4378" e="0"/>
        <item x="4379" e="0"/>
        <item x="4380" e="0"/>
        <item x="4381" e="0"/>
        <item x="4382" e="0"/>
        <item x="4384" e="0"/>
        <item x="4385" e="0"/>
        <item x="4387" e="0"/>
        <item x="4388" e="0"/>
        <item x="4389" e="0"/>
        <item x="4390" e="0"/>
        <item x="4391" e="0"/>
        <item x="4392" e="0"/>
        <item x="4393" e="0"/>
        <item x="4394" e="0"/>
        <item x="4396" e="0"/>
        <item x="4397" e="0"/>
        <item x="4398" e="0"/>
        <item x="4399" e="0"/>
        <item x="4400" e="0"/>
        <item x="4402" e="0"/>
        <item x="4404" e="0"/>
        <item x="4405" e="0"/>
        <item x="4406" e="0"/>
        <item x="4407" e="0"/>
        <item x="4408" e="0"/>
        <item x="4409" e="0"/>
        <item x="4410" e="0"/>
        <item x="4411" e="0"/>
        <item x="4412" e="0"/>
        <item x="4413" e="0"/>
        <item x="4414" e="0"/>
        <item x="4416" e="0"/>
        <item x="4417" e="0"/>
        <item x="4418" e="0"/>
        <item x="4419" e="0"/>
        <item x="4421" e="0"/>
        <item x="4422" e="0"/>
        <item x="4423" e="0"/>
        <item x="4424" e="0"/>
        <item x="4425" e="0"/>
        <item x="4427" e="0"/>
        <item x="4428" e="0"/>
        <item x="4429" e="0"/>
        <item x="4430" e="0"/>
        <item x="4431" e="0"/>
        <item x="4432" e="0"/>
        <item x="4433" e="0"/>
        <item x="4434" e="0"/>
        <item x="4435" e="0"/>
        <item x="4436" e="0"/>
        <item x="4437" e="0"/>
        <item x="4438" e="0"/>
        <item x="4439" e="0"/>
        <item x="4440" e="0"/>
        <item x="4441" e="0"/>
        <item x="4442" e="0"/>
        <item x="4443" e="0"/>
        <item x="4447" e="0"/>
        <item x="4448" e="0"/>
        <item x="4449" e="0"/>
        <item x="4450" e="0"/>
        <item x="4451" e="0"/>
        <item x="4454" e="0"/>
        <item x="4456" e="0"/>
        <item x="4457" e="0"/>
        <item x="4459" e="0"/>
        <item x="4461" e="0"/>
        <item x="4462" e="0"/>
        <item x="4464" e="0"/>
        <item x="4466" e="0"/>
        <item x="4469" e="0"/>
        <item x="4471" e="0"/>
        <item x="4474" e="0"/>
        <item x="4475" e="0"/>
        <item x="4483" e="0"/>
        <item x="4485" e="0"/>
        <item x="4486" e="0"/>
        <item x="4487" e="0"/>
        <item x="4488" e="0"/>
        <item x="4489" e="0"/>
        <item x="4490" e="0"/>
        <item x="4491" e="0"/>
        <item x="4492" e="0"/>
        <item x="4493" e="0"/>
        <item x="4494" e="0"/>
        <item x="4495" e="0"/>
        <item x="4499" e="0"/>
        <item x="4500" e="0"/>
        <item x="4502" e="0"/>
        <item x="4503" e="0"/>
        <item x="4505" e="0"/>
        <item x="4508" e="0"/>
        <item x="4509" e="0"/>
        <item x="4511" e="0"/>
        <item x="4512" e="0"/>
        <item x="4513" e="0"/>
        <item x="4514" e="0"/>
        <item x="4515" e="0"/>
        <item x="4516" e="0"/>
        <item x="4517" e="0"/>
        <item x="4519" e="0"/>
        <item x="4520" e="0"/>
        <item x="4521" e="0"/>
        <item x="4522" e="0"/>
        <item x="4524" e="0"/>
        <item x="4525" e="0"/>
        <item x="4526" e="0"/>
        <item x="4527" e="0"/>
        <item x="4529" e="0"/>
        <item x="4530" e="0"/>
        <item x="4532" e="0"/>
        <item x="4533" e="0"/>
        <item x="4535" e="0"/>
        <item x="4536" e="0"/>
        <item x="4538" e="0"/>
        <item x="4539" e="0"/>
        <item x="4540" e="0"/>
        <item x="4544" e="0"/>
        <item x="4545" e="0"/>
        <item x="4546" e="0"/>
        <item x="4547" e="0"/>
        <item x="4548" e="0"/>
        <item x="4549" e="0"/>
        <item x="4550" e="0"/>
        <item x="4551" e="0"/>
        <item x="4552" e="0"/>
        <item x="4553" e="0"/>
        <item x="4554" e="0"/>
        <item x="4555" e="0"/>
        <item x="4556" e="0"/>
        <item x="4557" e="0"/>
        <item x="4563" e="0"/>
        <item x="4566" e="0"/>
        <item x="4568" e="0"/>
        <item x="4569" e="0"/>
        <item x="4570" e="0"/>
        <item x="4571" e="0"/>
        <item x="4572" e="0"/>
        <item x="4573" e="0"/>
        <item x="4574" e="0"/>
        <item x="4576" e="0"/>
        <item x="4577" e="0"/>
        <item x="4579" e="0"/>
        <item x="4580" e="0"/>
        <item x="4581" e="0"/>
        <item x="4583" e="0"/>
        <item x="4584" e="0"/>
        <item x="4586" e="0"/>
        <item x="4587" e="0"/>
        <item x="4588" e="0"/>
        <item x="4589" e="0"/>
        <item x="4590" e="0"/>
        <item x="4591" e="0"/>
        <item x="4592" e="0"/>
        <item x="4593" e="0"/>
        <item x="4594" e="0"/>
        <item x="4595" e="0"/>
        <item x="4596" e="0"/>
        <item x="4597" e="0"/>
        <item x="4598" e="0"/>
        <item x="4599" e="0"/>
        <item x="4600" e="0"/>
        <item x="4601" e="0"/>
        <item x="4602" e="0"/>
        <item x="4604" e="0"/>
        <item x="4605" e="0"/>
        <item x="4606" e="0"/>
        <item x="4607" e="0"/>
        <item x="4608" e="0"/>
        <item x="4609" e="0"/>
        <item x="4610" e="0"/>
        <item x="4611" e="0"/>
        <item x="4612" e="0"/>
        <item x="4613" e="0"/>
        <item x="4614" e="0"/>
        <item x="4615" e="0"/>
        <item x="4616" e="0"/>
        <item x="4617" e="0"/>
        <item x="4618" e="0"/>
        <item x="4619" e="0"/>
        <item x="4620" e="0"/>
        <item x="4621" e="0"/>
        <item x="4622" e="0"/>
        <item x="4623" e="0"/>
        <item x="4624" e="0"/>
        <item x="4625" e="0"/>
        <item x="4626" e="0"/>
        <item x="4627" e="0"/>
        <item x="4628" e="0"/>
        <item x="4629" e="0"/>
        <item x="4630" e="0"/>
        <item x="4632" e="0"/>
        <item x="4633" e="0"/>
        <item x="4634" e="0"/>
        <item x="4635" e="0"/>
        <item x="4636" e="0"/>
        <item x="4637" e="0"/>
        <item x="4638" e="0"/>
        <item x="4639" e="0"/>
        <item x="4640" e="0"/>
        <item x="4641" e="0"/>
        <item x="4642" e="0"/>
        <item x="4643" e="0"/>
        <item x="4644" e="0"/>
        <item x="4645" e="0"/>
        <item x="4646" e="0"/>
        <item x="4647" e="0"/>
        <item x="4648" e="0"/>
        <item x="4649" e="0"/>
        <item x="4650" e="0"/>
        <item x="4651" e="0"/>
        <item x="4652" e="0"/>
        <item x="4653" e="0"/>
        <item x="4654" e="0"/>
        <item x="4657" e="0"/>
        <item x="4658" e="0"/>
        <item x="4661" e="0"/>
        <item x="4662" e="0"/>
        <item x="4664" e="0"/>
        <item x="4665" e="0"/>
        <item x="4666" e="0"/>
        <item x="4667" e="0"/>
        <item x="4668" e="0"/>
        <item x="4669" e="0"/>
        <item x="4670" e="0"/>
        <item x="4672" e="0"/>
        <item x="4700" e="0"/>
        <item x="4702" e="0"/>
        <item x="4704" e="0"/>
        <item x="4706" e="0"/>
        <item x="4707" e="0"/>
        <item x="4718" e="0"/>
        <item x="4720" e="0"/>
        <item x="4722" e="0"/>
        <item x="4723" e="0"/>
        <item x="4724" e="0"/>
        <item x="4728" e="0"/>
        <item x="4729" e="0"/>
        <item x="4730" e="0"/>
        <item x="4731" e="0"/>
        <item x="4732" e="0"/>
        <item x="4733" e="0"/>
        <item x="4735" e="0"/>
        <item x="4749" e="0"/>
        <item x="4750" e="0"/>
        <item x="4751" e="0"/>
        <item x="4752" e="0"/>
        <item x="4753" e="0"/>
        <item x="4754" e="0"/>
        <item x="4755" e="0"/>
        <item x="4756" e="0"/>
        <item x="4757" e="0"/>
        <item x="4758" e="0"/>
        <item x="4759" e="0"/>
        <item x="4761" e="0"/>
        <item x="4762" e="0"/>
        <item x="4763" e="0"/>
        <item x="4765" e="0"/>
        <item x="4766" e="0"/>
        <item x="4767" e="0"/>
        <item x="4769" e="0"/>
        <item x="4770" e="0"/>
        <item x="4771" e="0"/>
        <item x="4773" e="0"/>
        <item x="4774" e="0"/>
        <item x="4775" e="0"/>
        <item x="4777" e="0"/>
        <item x="4779" e="0"/>
        <item x="4780" e="0"/>
        <item x="4782" e="0"/>
        <item x="4785" e="0"/>
        <item x="4787" e="0"/>
        <item x="4788" e="0"/>
        <item x="4789" e="0"/>
        <item x="4835" e="0"/>
        <item x="4836" e="0"/>
        <item x="4837" e="0"/>
        <item x="4839" e="0"/>
        <item x="4840" e="0"/>
        <item x="4841" e="0"/>
        <item x="4842" e="0"/>
        <item x="4843" e="0"/>
        <item x="4844" e="0"/>
        <item x="4845" e="0"/>
        <item x="4846" e="0"/>
        <item x="4847" e="0"/>
        <item x="4848" e="0"/>
        <item x="4849" e="0"/>
        <item x="4850" e="0"/>
        <item x="4851" e="0"/>
        <item x="4852" e="0"/>
        <item x="4853" e="0"/>
        <item x="4854" e="0"/>
        <item x="4855" e="0"/>
        <item x="4856" e="0"/>
        <item x="4857" e="0"/>
        <item x="4858" e="0"/>
        <item x="4859" e="0"/>
        <item x="4860" e="0"/>
        <item x="4861" e="0"/>
        <item x="4862" e="0"/>
        <item x="4863" e="0"/>
        <item x="4864" e="0"/>
        <item x="4865" e="0"/>
        <item x="4866" e="0"/>
        <item x="4867" e="0"/>
        <item x="4868" e="0"/>
        <item x="4871" e="0"/>
        <item x="4872" e="0"/>
        <item x="4874" e="0"/>
        <item x="4875" e="0"/>
        <item x="4877" e="0"/>
        <item x="4878" e="0"/>
        <item x="4879" e="0"/>
        <item x="4880" e="0"/>
        <item x="4881" e="0"/>
        <item x="4882" e="0"/>
        <item x="4883" e="0"/>
        <item x="4885" e="0"/>
        <item x="4890" e="0"/>
        <item x="4891" e="0"/>
        <item x="4892" e="0"/>
        <item x="4894" e="0"/>
        <item x="4897" e="0"/>
        <item x="4898" e="0"/>
        <item x="4899" e="0"/>
        <item x="4900" e="0"/>
        <item x="4901" e="0"/>
        <item x="4902" e="0"/>
        <item x="4903" e="0"/>
        <item x="4904" e="0"/>
        <item x="4905" e="0"/>
        <item x="4906" e="0"/>
        <item x="4920" e="0"/>
        <item x="4921" e="0"/>
        <item x="4922" e="0"/>
        <item x="4923" e="0"/>
        <item x="4924" e="0"/>
        <item x="4925" e="0"/>
        <item x="4926" e="0"/>
        <item x="4927" e="0"/>
        <item x="4928" e="0"/>
        <item x="4929" e="0"/>
        <item x="4930" e="0"/>
        <item x="4931" e="0"/>
        <item x="4932" e="0"/>
        <item x="4933" e="0"/>
        <item x="4934" e="0"/>
        <item x="4935" e="0"/>
        <item x="4936" e="0"/>
        <item x="4937" e="0"/>
        <item x="4938" e="0"/>
        <item x="4939" e="0"/>
        <item x="4940" e="0"/>
        <item x="4941" e="0"/>
        <item x="4942" e="0"/>
        <item x="4943" e="0"/>
        <item x="4944" e="0"/>
        <item x="4945" e="0"/>
        <item x="4946" e="0"/>
        <item x="4947" e="0"/>
        <item x="4948" e="0"/>
        <item x="4958" e="0"/>
        <item x="4960" e="0"/>
        <item x="4962" e="0"/>
        <item x="4963" e="0"/>
        <item x="4967" e="0"/>
        <item x="4969" e="0"/>
        <item x="4970" e="0"/>
        <item x="4972" e="0"/>
        <item x="4973" e="0"/>
        <item x="4991" e="0"/>
        <item x="4994" e="0"/>
        <item x="4997" e="0"/>
        <item x="5001" e="0"/>
        <item x="5002" e="0"/>
        <item x="5004" e="0"/>
        <item x="5006" e="0"/>
        <item x="5007" e="0"/>
        <item x="5008" e="0"/>
        <item x="5009" e="0"/>
        <item x="5014" e="0"/>
        <item x="5016" e="0"/>
        <item x="5018" e="0"/>
        <item x="5020" e="0"/>
        <item x="5024" e="0"/>
        <item x="5026" e="0"/>
        <item x="5030" e="0"/>
        <item x="5034" e="0"/>
        <item x="5035" e="0"/>
        <item x="5036" e="0"/>
        <item x="5038" e="0"/>
        <item x="5039" e="0"/>
        <item x="5040" e="0"/>
        <item x="5041" e="0"/>
        <item x="5044" e="0"/>
        <item x="5045" e="0"/>
        <item x="5046" e="0"/>
        <item x="5047" e="0"/>
        <item x="5048" e="0"/>
        <item x="5049" e="0"/>
        <item x="5050" e="0"/>
        <item x="5057" e="0"/>
        <item x="5058" e="0"/>
        <item x="5059" e="0"/>
        <item x="5060" e="0"/>
        <item x="5061" e="0"/>
        <item x="5062" e="0"/>
        <item x="5063" e="0"/>
        <item x="5064" e="0"/>
        <item x="5065" e="0"/>
        <item x="5066" e="0"/>
        <item x="5067" e="0"/>
        <item x="5068" e="0"/>
        <item x="5069" e="0"/>
        <item x="5070" e="0"/>
        <item x="5071" e="0"/>
        <item x="5072" e="0"/>
        <item x="5073" e="0"/>
        <item x="5075" e="0"/>
        <item x="5076" e="0"/>
        <item x="5077" e="0"/>
        <item x="5078" e="0"/>
        <item x="5079" e="0"/>
        <item x="5080" e="0"/>
        <item x="5081" e="0"/>
        <item x="5082" e="0"/>
        <item x="5083" e="0"/>
        <item x="5084" e="0"/>
        <item x="5085" e="0"/>
        <item x="5086" e="0"/>
        <item x="5087" e="0"/>
        <item x="5090" e="0"/>
        <item x="5091" e="0"/>
        <item x="5092" e="0"/>
        <item x="5093" e="0"/>
        <item x="5094" e="0"/>
        <item x="5095" e="0"/>
        <item x="5096" e="0"/>
        <item x="5097" e="0"/>
        <item x="5099" e="0"/>
        <item x="5100" e="0"/>
        <item x="5101" e="0"/>
        <item x="5102" e="0"/>
        <item x="5103" e="0"/>
        <item x="5104" e="0"/>
        <item x="5105" e="0"/>
        <item x="5106" e="0"/>
        <item x="5108" e="0"/>
        <item x="5110" e="0"/>
        <item x="5112" e="0"/>
        <item x="5113" e="0"/>
        <item x="5151" e="0"/>
        <item x="5152" e="0"/>
        <item x="5153" e="0"/>
        <item x="5154" e="0"/>
        <item x="5155" e="0"/>
        <item x="5156" e="0"/>
        <item x="5157" e="0"/>
        <item x="5158" e="0"/>
        <item x="5159" e="0"/>
        <item x="5160" e="0"/>
        <item x="5161" e="0"/>
        <item x="5162" e="0"/>
        <item x="5163" e="0"/>
        <item x="5165" e="0"/>
        <item x="5166" e="0"/>
        <item x="5167" e="0"/>
        <item x="5168" e="0"/>
        <item x="5169" e="0"/>
        <item x="5170" e="0"/>
        <item x="5171" e="0"/>
        <item x="5172" e="0"/>
        <item x="5173" e="0"/>
        <item x="5174" e="0"/>
        <item x="5175" e="0"/>
        <item x="5176" e="0"/>
        <item x="5177" e="0"/>
        <item x="5178" e="0"/>
        <item x="5179" e="0"/>
        <item x="5180" e="0"/>
        <item x="5181" e="0"/>
        <item x="5182" e="0"/>
        <item x="5183" e="0"/>
        <item x="5184" e="0"/>
        <item x="5185" e="0"/>
        <item x="5186" e="0"/>
        <item x="5187" e="0"/>
        <item x="5188" e="0"/>
        <item x="5189" e="0"/>
        <item x="5190" e="0"/>
        <item x="5191" e="0"/>
        <item x="5192" e="0"/>
        <item x="5193" e="0"/>
        <item x="5195" e="0"/>
        <item x="5196" e="0"/>
        <item x="5197" e="0"/>
        <item x="5198" e="0"/>
        <item x="5199" e="0"/>
        <item x="5200" e="0"/>
        <item x="5201" e="0"/>
        <item x="5202" e="0"/>
        <item x="5204" e="0"/>
        <item x="5206" e="0"/>
        <item x="5207" e="0"/>
        <item x="5209" e="0"/>
        <item x="5210" e="0"/>
        <item x="5211" e="0"/>
        <item x="5212" e="0"/>
        <item x="5213" e="0"/>
        <item x="5214" e="0"/>
        <item x="5215" e="0"/>
        <item x="5216" e="0"/>
        <item x="5217" e="0"/>
        <item x="5218" e="0"/>
        <item x="5219" e="0"/>
        <item x="5220" e="0"/>
        <item x="5221" e="0"/>
        <item x="5222" e="0"/>
        <item x="5223" e="0"/>
        <item x="5224" e="0"/>
        <item x="5227" e="0"/>
        <item x="5228" e="0"/>
        <item x="5229" e="0"/>
        <item x="5230" e="0"/>
        <item x="5231" e="0"/>
        <item x="5232" e="0"/>
        <item x="5233" e="0"/>
        <item x="5234" e="0"/>
        <item x="5235" e="0"/>
        <item x="5236" e="0"/>
        <item x="5238" e="0"/>
        <item x="5239" e="0"/>
        <item x="5240" e="0"/>
        <item x="5241" e="0"/>
        <item x="5242" e="0"/>
        <item x="5243" e="0"/>
        <item x="5244" e="0"/>
        <item x="5245" e="0"/>
        <item x="5246" e="0"/>
        <item x="5248" e="0"/>
        <item x="5249" e="0"/>
        <item x="5250" e="0"/>
        <item x="5251" e="0"/>
        <item x="5252" e="0"/>
        <item x="5253" e="0"/>
        <item x="5254" e="0"/>
        <item x="5255" e="0"/>
        <item x="5256" e="0"/>
        <item x="5257" e="0"/>
        <item x="5258" e="0"/>
        <item x="5261" e="0"/>
        <item x="5264" e="0"/>
        <item x="5265" e="0"/>
        <item x="5266" e="0"/>
        <item x="5267" e="0"/>
        <item x="5268" e="0"/>
        <item x="5269" e="0"/>
        <item x="5270" e="0"/>
        <item x="5271" e="0"/>
        <item x="5272" e="0"/>
        <item x="5273" e="0"/>
        <item x="5274" e="0"/>
        <item x="5275" e="0"/>
        <item x="5276" e="0"/>
        <item x="5277" e="0"/>
        <item x="5278" e="0"/>
        <item x="5279" e="0"/>
        <item x="5280" e="0"/>
        <item x="5282" e="0"/>
        <item x="5283" e="0"/>
        <item x="5284" e="0"/>
        <item x="5285" e="0"/>
        <item x="5287" e="0"/>
        <item x="5288" e="0"/>
        <item x="5289" e="0"/>
        <item x="5290" e="0"/>
        <item x="5291" e="0"/>
        <item x="5292" e="0"/>
        <item x="5293" e="0"/>
        <item x="5294" e="0"/>
        <item x="5295" e="0"/>
        <item x="5296" e="0"/>
        <item x="5298" e="0"/>
        <item x="5299" e="0"/>
        <item x="5300" e="0"/>
        <item x="5301" e="0"/>
        <item x="5302" e="0"/>
        <item x="5303" e="0"/>
        <item x="5306" e="0"/>
        <item x="5308" e="0"/>
        <item x="5309" e="0"/>
        <item x="5310" e="0"/>
        <item x="5311" e="0"/>
        <item x="5312" e="0"/>
        <item x="5313" e="0"/>
        <item x="5314" e="0"/>
        <item x="5315" e="0"/>
        <item x="5316" e="0"/>
        <item x="5317" e="0"/>
        <item x="5318" e="0"/>
        <item x="5319" e="0"/>
        <item x="5320" e="0"/>
        <item x="5321" e="0"/>
        <item x="5323" e="0"/>
        <item x="5324" e="0"/>
        <item x="5325" e="0"/>
        <item x="5327" e="0"/>
        <item x="5328" e="0"/>
        <item x="5329" e="0"/>
        <item x="5330" e="0"/>
        <item x="5332" e="0"/>
        <item x="5333" e="0"/>
        <item x="5334" e="0"/>
        <item x="5335" e="0"/>
        <item x="5337" e="0"/>
        <item x="5338" e="0"/>
        <item x="5339" e="0"/>
        <item x="5340" e="0"/>
        <item x="5341" e="0"/>
        <item x="5342" e="0"/>
        <item x="5343" e="0"/>
        <item x="5344" e="0"/>
        <item x="5345" e="0"/>
        <item x="5346" e="0"/>
        <item x="5348" e="0"/>
        <item x="5349" e="0"/>
        <item x="5350" e="0"/>
        <item x="5351" e="0"/>
        <item x="5352" e="0"/>
        <item x="5353" e="0"/>
        <item x="5354" e="0"/>
        <item x="5356" e="0"/>
        <item x="5357" e="0"/>
        <item x="5358" e="0"/>
        <item x="5359" e="0"/>
        <item x="5360" e="0"/>
        <item x="5361" e="0"/>
        <item x="5362" e="0"/>
        <item x="5363" e="0"/>
        <item x="5364" e="0"/>
        <item x="5365" e="0"/>
        <item x="5366" e="0"/>
        <item x="5368" e="0"/>
        <item x="5369" e="0"/>
        <item x="5370" e="0"/>
        <item x="5371" e="0"/>
        <item x="5373" e="0"/>
        <item x="5374" e="0"/>
        <item x="5375" e="0"/>
        <item x="5376" e="0"/>
        <item x="5378" e="0"/>
        <item x="5379" e="0"/>
        <item x="5380" e="0"/>
        <item x="5381" e="0"/>
        <item x="5382" e="0"/>
        <item x="5383" e="0"/>
        <item x="5384" e="0"/>
        <item x="5385" e="0"/>
        <item x="5386" e="0"/>
        <item x="5387" e="0"/>
        <item x="5388" e="0"/>
        <item x="5405" e="0"/>
        <item x="5412" e="0"/>
        <item x="5417" e="0"/>
        <item x="5419" e="0"/>
        <item x="5421" e="0"/>
        <item x="5425" e="0"/>
        <item x="5431" e="0"/>
        <item x="5436" e="0"/>
        <item x="5448" e="0"/>
        <item x="5450" e="0"/>
        <item x="5452" e="0"/>
        <item x="5454" e="0"/>
        <item x="5455" e="0"/>
        <item x="5456" e="0"/>
        <item x="5457" e="0"/>
        <item x="5458" e="0"/>
        <item x="5459" e="0"/>
        <item x="5460" e="0"/>
        <item x="5461" e="0"/>
        <item x="5462" e="0"/>
        <item x="5463" e="0"/>
        <item x="5465" e="0"/>
        <item x="5466" e="0"/>
        <item x="5467" e="0"/>
        <item x="5468" e="0"/>
        <item x="5469" e="0"/>
        <item x="5470" e="0"/>
        <item x="5471" e="0"/>
        <item x="5472" e="0"/>
        <item x="5473" e="0"/>
        <item x="5474" e="0"/>
        <item x="5475" e="0"/>
        <item x="5476" e="0"/>
        <item x="5477" e="0"/>
        <item x="5478" e="0"/>
        <item x="5479" e="0"/>
        <item x="5481" e="0"/>
        <item x="5482" e="0"/>
        <item x="5483" e="0"/>
        <item x="5484" e="0"/>
        <item x="5485" e="0"/>
        <item x="5486" e="0"/>
        <item x="5487" e="0"/>
        <item x="5488" e="0"/>
        <item x="5489" e="0"/>
        <item x="5490" e="0"/>
        <item x="5491" e="0"/>
        <item x="5492" e="0"/>
        <item x="5493" e="0"/>
        <item x="5494" e="0"/>
        <item x="5495" e="0"/>
        <item x="5496" e="0"/>
        <item x="5497" e="0"/>
        <item x="5498" e="0"/>
        <item x="5499" e="0"/>
        <item x="5500" e="0"/>
        <item x="5501" e="0"/>
        <item x="5502" e="0"/>
        <item x="5503" e="0"/>
        <item x="5504" e="0"/>
        <item x="5507" e="0"/>
        <item x="5509" e="0"/>
        <item x="5511" e="0"/>
        <item x="5512" e="0"/>
        <item x="5514" e="0"/>
        <item x="5515" e="0"/>
        <item x="5516" e="0"/>
        <item x="5518" e="0"/>
        <item x="5519" e="0"/>
        <item x="5520" e="0"/>
        <item x="5522" e="0"/>
        <item x="5523" e="0"/>
        <item x="5524" e="0"/>
        <item x="5525" e="0"/>
        <item x="5526" e="0"/>
        <item x="5527" e="0"/>
        <item x="5528" e="0"/>
        <item x="5529" e="0"/>
        <item x="5530" e="0"/>
        <item x="5531" e="0"/>
        <item x="5532" e="0"/>
        <item x="5533" e="0"/>
        <item x="5534" e="0"/>
        <item x="5535" e="0"/>
        <item x="5536" e="0"/>
        <item x="5537" e="0"/>
        <item x="5538" e="0"/>
        <item x="5539" e="0"/>
        <item x="5540" e="0"/>
        <item x="5541" e="0"/>
        <item x="5542" e="0"/>
        <item x="5543" e="0"/>
        <item x="5544" e="0"/>
        <item x="5546" e="0"/>
        <item x="5547" e="0"/>
        <item x="5548" e="0"/>
        <item x="5549" e="0"/>
        <item x="5552" e="0"/>
        <item x="5553" e="0"/>
        <item x="5554" e="0"/>
        <item x="5555" e="0"/>
        <item x="5556" e="0"/>
        <item x="5557" e="0"/>
        <item x="5558" e="0"/>
        <item x="5560" e="0"/>
        <item x="5561" e="0"/>
        <item x="5566" e="0"/>
        <item x="5567" e="0"/>
        <item x="5568" e="0"/>
        <item x="5569" e="0"/>
        <item x="5570" e="0"/>
        <item x="5571" e="0"/>
        <item x="5572" e="0"/>
        <item x="5573" e="0"/>
        <item x="5574" e="0"/>
        <item x="5575" e="0"/>
        <item x="5576" e="0"/>
        <item x="5577" e="0"/>
        <item x="5578" e="0"/>
        <item x="5579" e="0"/>
        <item x="5580" e="0"/>
        <item x="5581" e="0"/>
        <item x="5582" e="0"/>
        <item x="5583" e="0"/>
        <item x="5584" e="0"/>
        <item x="5585" e="0"/>
        <item x="5586" e="0"/>
        <item x="5587" e="0"/>
        <item x="5588" e="0"/>
        <item x="5589" e="0"/>
        <item x="5590" e="0"/>
        <item x="5591" e="0"/>
        <item x="5592" e="0"/>
        <item x="5593" e="0"/>
        <item x="5594" e="0"/>
        <item x="5595" e="0"/>
        <item x="5596" e="0"/>
        <item x="5597" e="0"/>
        <item x="5598" e="0"/>
        <item x="5599" e="0"/>
        <item x="5600" e="0"/>
        <item x="5601" e="0"/>
        <item x="5602" e="0"/>
        <item x="5603" e="0"/>
        <item x="5604" e="0"/>
        <item x="5605" e="0"/>
        <item x="5606" e="0"/>
        <item x="5607" e="0"/>
        <item x="5608" e="0"/>
        <item x="5609" e="0"/>
        <item x="5610" e="0"/>
        <item x="5611" e="0"/>
        <item x="5612" e="0"/>
        <item x="5614" e="0"/>
        <item x="5632" e="0"/>
        <item x="5633" e="0"/>
        <item x="5634" e="0"/>
        <item x="5635" e="0"/>
        <item x="5636" e="0"/>
        <item x="5637" e="0"/>
        <item x="5638" e="0"/>
        <item x="5640" e="0"/>
        <item x="5641" e="0"/>
        <item x="5642" e="0"/>
        <item x="5643" e="0"/>
        <item x="5644" e="0"/>
        <item x="5645" e="0"/>
        <item x="5646" e="0"/>
        <item x="5647" e="0"/>
        <item x="5648" e="0"/>
        <item x="5649" e="0"/>
        <item x="5650" e="0"/>
        <item x="5652" e="0"/>
        <item x="5653" e="0"/>
        <item x="5654" e="0"/>
        <item x="5655" e="0"/>
        <item x="5657" e="0"/>
        <item x="5658" e="0"/>
        <item x="5659" e="0"/>
        <item x="5660" e="0"/>
        <item x="5661" e="0"/>
        <item x="5662" e="0"/>
        <item x="5663" e="0"/>
        <item x="5664" e="0"/>
        <item x="5667" e="0"/>
        <item x="5668" e="0"/>
        <item x="5669" e="0"/>
        <item x="5670" e="0"/>
        <item x="5672" e="0"/>
        <item x="5674" e="0"/>
        <item x="5675" e="0"/>
        <item x="5676" e="0"/>
        <item x="5677" e="0"/>
        <item x="5678" e="0"/>
        <item x="5679" e="0"/>
        <item x="5680" e="0"/>
        <item x="5682" e="0"/>
        <item x="5683" e="0"/>
        <item x="5684" e="0"/>
        <item x="5685" e="0"/>
        <item x="5686" e="0"/>
        <item x="5689" e="0"/>
        <item x="5690" e="0"/>
        <item x="5691" e="0"/>
        <item x="5692" e="0"/>
        <item x="5693" e="0"/>
        <item x="5694" e="0"/>
        <item x="5696" e="0"/>
        <item x="5697" e="0"/>
        <item x="5698" e="0"/>
        <item x="5699" e="0"/>
        <item x="5701" e="0"/>
        <item x="5702" e="0"/>
        <item x="5703" e="0"/>
        <item x="5705" e="0"/>
        <item x="5706" e="0"/>
        <item x="5707" e="0"/>
        <item x="5708" e="0"/>
        <item x="5710" e="0"/>
        <item x="5711" e="0"/>
        <item x="5712" e="0"/>
        <item x="5713" e="0"/>
        <item x="5715" e="0"/>
        <item x="5716" e="0"/>
        <item x="5717" e="0"/>
        <item x="5718" e="0"/>
        <item x="5719" e="0"/>
        <item x="5721" e="0"/>
        <item x="5724" e="0"/>
        <item x="5727" e="0"/>
        <item x="5728" e="0"/>
        <item x="5729" e="0"/>
        <item x="5731" e="0"/>
        <item x="5732" e="0"/>
        <item x="5733" e="0"/>
        <item x="5734" e="0"/>
        <item x="5735" e="0"/>
        <item x="5736" e="0"/>
        <item x="5737" e="0"/>
        <item x="5739" e="0"/>
        <item x="5740" e="0"/>
        <item x="5741" e="0"/>
        <item x="5742" e="0"/>
        <item x="5743" e="0"/>
        <item x="5744" e="0"/>
        <item x="5745" e="0"/>
        <item x="5746" e="0"/>
        <item x="5747" e="0"/>
        <item x="5748" e="0"/>
        <item x="5749" e="0"/>
        <item x="5750" e="0"/>
        <item x="5751" e="0"/>
        <item x="5752" e="0"/>
        <item x="5753" e="0"/>
        <item x="5754" e="0"/>
        <item x="5755" e="0"/>
        <item x="5756" e="0"/>
        <item x="5757" e="0"/>
        <item x="5758" e="0"/>
        <item x="5760" e="0"/>
        <item x="5761" e="0"/>
        <item x="5762" e="0"/>
        <item x="5763" e="0"/>
        <item x="5764" e="0"/>
        <item x="5765" e="0"/>
        <item x="5766" e="0"/>
        <item x="5770" e="0"/>
        <item x="5772" e="0"/>
        <item x="5773" e="0"/>
        <item x="5774" e="0"/>
        <item x="5775" e="0"/>
        <item x="5776" e="0"/>
        <item x="5777" e="0"/>
        <item x="5778" e="0"/>
        <item x="5779" e="0"/>
        <item x="5780" e="0"/>
        <item x="5781" e="0"/>
        <item x="5782" e="0"/>
        <item x="5783" e="0"/>
        <item x="5784" e="0"/>
        <item x="5785" e="0"/>
        <item x="5786" e="0"/>
        <item x="5787" e="0"/>
        <item x="5788" e="0"/>
        <item x="5789" e="0"/>
        <item x="5790" e="0"/>
        <item x="5791" e="0"/>
        <item x="5792" e="0"/>
        <item x="5793" e="0"/>
        <item x="5794" e="0"/>
        <item x="5795" e="0"/>
        <item x="5796" e="0"/>
        <item x="5798" e="0"/>
        <item x="5799" e="0"/>
        <item x="5800" e="0"/>
        <item x="5804" e="0"/>
        <item x="5806" e="0"/>
        <item x="5807" e="0"/>
        <item x="5808" e="0"/>
        <item x="5809" e="0"/>
        <item x="5810" e="0"/>
        <item x="5811" e="0"/>
        <item x="5812" e="0"/>
        <item x="5813" e="0"/>
        <item x="5814" e="0"/>
        <item x="5815" e="0"/>
        <item x="5816" e="0"/>
        <item x="5817" e="0"/>
        <item x="5818" e="0"/>
        <item x="5819" e="0"/>
        <item x="5820" e="0"/>
        <item x="5821" e="0"/>
        <item x="5822" e="0"/>
        <item x="5825" e="0"/>
        <item x="5826" e="0"/>
        <item x="5827" e="0"/>
        <item x="5829" e="0"/>
        <item x="5830" e="0"/>
        <item x="5831" e="0"/>
        <item x="5832" e="0"/>
        <item x="5836" e="0"/>
        <item x="5838" e="0"/>
        <item x="5839" e="0"/>
        <item x="5842" e="0"/>
        <item x="5843" e="0"/>
        <item x="5844" e="0"/>
        <item x="5845" e="0"/>
        <item x="5846" e="0"/>
        <item x="5847" e="0"/>
        <item x="5848" e="0"/>
        <item x="5849" e="0"/>
        <item x="5850" e="0"/>
        <item x="5851" e="0"/>
        <item x="5853" e="0"/>
        <item x="5855" e="0"/>
        <item x="5856" e="0"/>
        <item x="5859" e="0"/>
        <item x="5860" e="0"/>
        <item x="5861" e="0"/>
        <item x="5863" e="0"/>
        <item x="5864" e="0"/>
        <item x="5865" e="0"/>
        <item x="5866" e="0"/>
        <item x="5867" e="0"/>
        <item x="5868" e="0"/>
        <item x="5869" e="0"/>
        <item x="5870" e="0"/>
        <item x="5871" e="0"/>
        <item x="5873" e="0"/>
        <item x="5874" e="0"/>
        <item x="5875" e="0"/>
        <item x="5877" e="0"/>
        <item x="5878" e="0"/>
        <item x="5879" e="0"/>
        <item x="5880" e="0"/>
        <item x="5881" e="0"/>
        <item x="5882" e="0"/>
        <item x="5883" e="0"/>
        <item x="5885" e="0"/>
        <item x="5886" e="0"/>
        <item x="5887" e="0"/>
        <item x="5888" e="0"/>
        <item x="5890" e="0"/>
        <item x="5891" e="0"/>
        <item x="5892" e="0"/>
        <item x="5894" e="0"/>
        <item x="5895" e="0"/>
        <item x="5896" e="0"/>
        <item x="5897" e="0"/>
        <item x="5898" e="0"/>
        <item x="5899" e="0"/>
        <item x="5900" e="0"/>
        <item x="5901" e="0"/>
        <item x="5902" e="0"/>
        <item x="5903" e="0"/>
        <item x="5904" e="0"/>
        <item x="5905" e="0"/>
        <item x="5906" e="0"/>
        <item x="5907" e="0"/>
        <item x="5908" e="0"/>
        <item x="5909" e="0"/>
        <item x="5910" e="0"/>
        <item x="5911" e="0"/>
        <item x="5912" e="0"/>
        <item x="5915" e="0"/>
        <item x="5916" e="0"/>
        <item x="5918" e="0"/>
        <item x="5919" e="0"/>
        <item x="5920" e="0"/>
        <item x="5921" e="0"/>
        <item x="5923" e="0"/>
        <item x="5924" e="0"/>
        <item x="5925" e="0"/>
        <item x="5927" e="0"/>
        <item x="5928" e="0"/>
        <item x="5929" e="0"/>
        <item x="5930" e="0"/>
        <item x="5931" e="0"/>
        <item x="5932" e="0"/>
        <item x="5933" e="0"/>
        <item x="5934" e="0"/>
        <item x="5937" e="0"/>
        <item x="5938" e="0"/>
        <item x="5939" e="0"/>
        <item x="5940" e="0"/>
        <item x="5972" e="0"/>
        <item x="5973" e="0"/>
        <item x="5974" e="0"/>
        <item x="5975" e="0"/>
        <item x="5976" e="0"/>
        <item x="5978" e="0"/>
        <item x="5980" e="0"/>
        <item x="5981" e="0"/>
        <item x="5982" e="0"/>
        <item x="5983" e="0"/>
        <item x="5984" e="0"/>
        <item x="5985" e="0"/>
        <item x="5986" e="0"/>
        <item x="5987" e="0"/>
        <item x="5988" e="0"/>
        <item x="5989" e="0"/>
        <item x="5990" e="0"/>
        <item x="5992" e="0"/>
        <item x="5993" e="0"/>
        <item x="5994" e="0"/>
        <item x="5995" e="0"/>
        <item x="5996" e="0"/>
        <item x="5997" e="0"/>
        <item x="5998" e="0"/>
        <item x="5999" e="0"/>
        <item x="6000" e="0"/>
        <item x="6001" e="0"/>
        <item x="6002" e="0"/>
        <item x="6003" e="0"/>
        <item x="6004" e="0"/>
        <item x="6005" e="0"/>
        <item x="6006" e="0"/>
        <item x="6007" e="0"/>
        <item x="6008" e="0"/>
        <item x="6009" e="0"/>
        <item x="6010" e="0"/>
        <item x="6011" e="0"/>
        <item x="6012" e="0"/>
        <item x="6013" e="0"/>
        <item x="6014" e="0"/>
        <item x="6015" e="0"/>
        <item x="6016" e="0"/>
        <item x="6017" e="0"/>
        <item x="6018" e="0"/>
        <item x="6019" e="0"/>
        <item x="6020" e="0"/>
        <item x="6021" e="0"/>
        <item x="6022" e="0"/>
        <item x="6023" e="0"/>
        <item x="6024" e="0"/>
        <item x="6025" e="0"/>
        <item x="6026" e="0"/>
        <item x="6027" e="0"/>
        <item x="6028" e="0"/>
        <item x="6029" e="0"/>
        <item x="6030" e="0"/>
        <item x="6031" e="0"/>
        <item x="6032" e="0"/>
        <item x="6033" e="0"/>
        <item x="6034" e="0"/>
        <item x="6036" e="0"/>
        <item x="6037" e="0"/>
        <item x="6038" e="0"/>
        <item x="6039" e="0"/>
        <item x="6040" e="0"/>
        <item x="6041" e="0"/>
        <item x="6042" e="0"/>
        <item x="6043" e="0"/>
        <item x="6044" e="0"/>
        <item x="6045" e="0"/>
        <item x="6046" e="0"/>
        <item x="6047" e="0"/>
        <item x="6048" e="0"/>
        <item x="6049" e="0"/>
        <item x="6050" e="0"/>
        <item x="6051" e="0"/>
        <item x="6052" e="0"/>
        <item x="6053" e="0"/>
        <item x="6054" e="0"/>
        <item x="6055" e="0"/>
        <item x="6056" e="0"/>
        <item x="6058" e="0"/>
        <item x="6059" e="0"/>
        <item x="6060" e="0"/>
        <item x="6061" e="0"/>
        <item x="6062" e="0"/>
        <item x="6063" e="0"/>
        <item x="6064" e="0"/>
        <item x="6065" e="0"/>
        <item x="6067" e="0"/>
        <item x="6068" e="0"/>
        <item x="6069" e="0"/>
        <item x="6070" e="0"/>
        <item x="6071" e="0"/>
        <item x="6072" e="0"/>
        <item x="6073" e="0"/>
        <item x="6074" e="0"/>
        <item x="6075" e="0"/>
        <item x="6076" e="0"/>
        <item x="6077" e="0"/>
        <item x="6078" e="0"/>
        <item x="6079" e="0"/>
        <item x="6081" e="0"/>
        <item x="6082" e="0"/>
        <item x="6084" e="0"/>
        <item x="6085" e="0"/>
        <item x="6086" e="0"/>
        <item x="6087" e="0"/>
        <item x="6088" e="0"/>
        <item x="6089" e="0"/>
        <item x="6090" e="0"/>
        <item x="6091" e="0"/>
        <item x="6092" e="0"/>
        <item x="6094" e="0"/>
        <item x="6095" e="0"/>
        <item x="6097" e="0"/>
        <item x="6098" e="0"/>
        <item x="6099" e="0"/>
        <item x="6100" e="0"/>
        <item x="6102" e="0"/>
        <item x="6103" e="0"/>
        <item x="6104" e="0"/>
        <item x="6105" e="0"/>
        <item x="6106" e="0"/>
        <item x="6107" e="0"/>
        <item x="6108" e="0"/>
        <item x="6109" e="0"/>
        <item x="6110" e="0"/>
        <item x="6112" e="0"/>
        <item x="6113" e="0"/>
        <item x="6114" e="0"/>
        <item x="6115" e="0"/>
        <item x="6116" e="0"/>
        <item x="6117" e="0"/>
        <item x="6118" e="0"/>
        <item x="6119" e="0"/>
        <item x="6120" e="0"/>
        <item x="6121" e="0"/>
        <item x="6122" e="0"/>
        <item x="6123" e="0"/>
        <item x="6124" e="0"/>
        <item x="6125" e="0"/>
        <item x="6126" e="0"/>
        <item x="6127" e="0"/>
        <item x="6128" e="0"/>
        <item x="6129" e="0"/>
        <item x="6130" e="0"/>
        <item x="6131" e="0"/>
        <item x="6132" e="0"/>
        <item x="6133" e="0"/>
        <item x="6134" e="0"/>
        <item x="6135" e="0"/>
        <item x="6136" e="0"/>
        <item x="6137" e="0"/>
        <item x="6138" e="0"/>
        <item x="6139" e="0"/>
        <item x="6140" e="0"/>
        <item x="6141" e="0"/>
        <item x="6142" e="0"/>
        <item x="6143" e="0"/>
        <item x="6144" e="0"/>
        <item x="6145" e="0"/>
        <item x="6146" e="0"/>
        <item x="6147" e="0"/>
        <item x="6148" e="0"/>
        <item x="6149" e="0"/>
        <item x="6150" e="0"/>
        <item x="6151" e="0"/>
        <item x="6152" e="0"/>
        <item x="6153" e="0"/>
        <item x="6155" e="0"/>
        <item x="6157" e="0"/>
        <item x="6158" e="0"/>
        <item x="6159" e="0"/>
        <item x="6160" e="0"/>
        <item x="6161" e="0"/>
        <item x="6162" e="0"/>
        <item x="6163" e="0"/>
        <item x="6164" e="0"/>
        <item x="6165" e="0"/>
        <item x="6166" e="0"/>
        <item x="6167" e="0"/>
        <item x="6168" e="0"/>
        <item x="6169" e="0"/>
        <item x="6172" e="0"/>
        <item x="6173" e="0"/>
        <item x="6174" e="0"/>
        <item x="6175" e="0"/>
        <item x="6179" e="0"/>
        <item x="6180" e="0"/>
        <item x="6181" e="0"/>
        <item x="6182" e="0"/>
        <item x="6183" e="0"/>
        <item x="6184" e="0"/>
        <item x="6185" e="0"/>
        <item x="6186" e="0"/>
        <item x="6187" e="0"/>
        <item x="6188" e="0"/>
        <item x="6189" e="0"/>
        <item x="6190" e="0"/>
        <item x="6191" e="0"/>
        <item x="6192" e="0"/>
        <item x="6193" e="0"/>
        <item x="6194" e="0"/>
        <item x="6195" e="0"/>
        <item x="6196" e="0"/>
        <item x="6197" e="0"/>
        <item x="6198" e="0"/>
        <item x="6199" e="0"/>
        <item x="6200" e="0"/>
        <item x="6201" e="0"/>
        <item x="6202" e="0"/>
        <item x="6203" e="0"/>
        <item x="6204" e="0"/>
        <item x="6205" e="0"/>
        <item x="6206" e="0"/>
        <item x="6207" e="0"/>
        <item x="6208" e="0"/>
        <item x="6209" e="0"/>
        <item x="6210" e="0"/>
        <item x="6211" e="0"/>
        <item x="6212" e="0"/>
        <item x="6213" e="0"/>
        <item x="6214" e="0"/>
        <item x="6215" e="0"/>
        <item x="6216" e="0"/>
        <item x="6217" e="0"/>
        <item x="6218" e="0"/>
        <item x="6219" e="0"/>
        <item x="6220" e="0"/>
        <item x="6221" e="0"/>
        <item x="6222" e="0"/>
        <item x="6223" e="0"/>
        <item x="6224" e="0"/>
        <item x="6225" e="0"/>
        <item x="6226" e="0"/>
        <item x="6228" e="0"/>
        <item x="6229" e="0"/>
        <item x="6230" e="0"/>
        <item x="6231" e="0"/>
        <item x="6232" e="0"/>
        <item x="6233" e="0"/>
        <item x="6234" e="0"/>
        <item x="6235" e="0"/>
        <item x="6236" e="0"/>
        <item x="6237" e="0"/>
        <item x="6238" e="0"/>
        <item x="6240" e="0"/>
        <item x="6241" e="0"/>
        <item x="6242" e="0"/>
        <item x="6244" e="0"/>
        <item x="6245" e="0"/>
        <item x="6246" e="0"/>
        <item x="6247" e="0"/>
        <item x="6248" e="0"/>
        <item x="6249" e="0"/>
        <item x="6250" e="0"/>
        <item x="6251" e="0"/>
        <item x="6252" e="0"/>
        <item x="6253" e="0"/>
        <item x="6254" e="0"/>
        <item x="6255" e="0"/>
        <item x="6256" e="0"/>
        <item x="6257" e="0"/>
        <item x="6258" e="0"/>
        <item x="6259" e="0"/>
        <item x="6260" e="0"/>
        <item x="6261" e="0"/>
        <item x="6262" e="0"/>
        <item x="6263" e="0"/>
        <item x="6264" e="0"/>
        <item x="6265" e="0"/>
        <item x="6266" e="0"/>
        <item x="6267" e="0"/>
        <item x="6268" e="0"/>
        <item x="6269" e="0"/>
        <item x="6270" e="0"/>
        <item x="6271" e="0"/>
        <item x="6272" e="0"/>
        <item x="6273" e="0"/>
        <item x="6274" e="0"/>
        <item x="6275" e="0"/>
        <item x="6276" e="0"/>
        <item x="6277" e="0"/>
        <item x="6278" e="0"/>
        <item x="6279" e="0"/>
        <item x="6280" e="0"/>
        <item x="6281" e="0"/>
        <item x="6282" e="0"/>
        <item x="6286" e="0"/>
        <item x="6287" e="0"/>
        <item x="6288" e="0"/>
        <item x="6291" e="0"/>
        <item x="6292" e="0"/>
        <item x="6295" e="0"/>
        <item x="6296" e="0"/>
        <item x="6297" e="0"/>
        <item x="6298" e="0"/>
        <item x="6299" e="0"/>
        <item x="6300" e="0"/>
        <item x="6301" e="0"/>
        <item x="6302" e="0"/>
        <item x="6303" e="0"/>
        <item x="6304" e="0"/>
        <item x="6305" e="0"/>
        <item x="6309" e="0"/>
        <item x="6310" e="0"/>
        <item x="6311" e="0"/>
        <item x="6312" e="0"/>
        <item x="6313" e="0"/>
        <item x="6314" e="0"/>
        <item x="6315" e="0"/>
        <item x="6316" e="0"/>
        <item x="6317" e="0"/>
        <item x="6318" e="0"/>
        <item x="6319" e="0"/>
        <item x="6320" e="0"/>
        <item x="6321" e="0"/>
        <item x="6322" e="0"/>
        <item x="6324" e="0"/>
        <item x="6327" e="0"/>
        <item x="6328" e="0"/>
        <item x="6329" e="0"/>
        <item x="6330" e="0"/>
        <item x="6331" e="0"/>
        <item x="6336" e="0"/>
        <item x="6337" e="0"/>
        <item x="6338" e="0"/>
        <item x="6339" e="0"/>
        <item x="6340" e="0"/>
        <item x="6341" e="0"/>
        <item x="6342" e="0"/>
        <item x="6343" e="0"/>
        <item x="6344" e="0"/>
        <item x="6345" e="0"/>
        <item x="6346" e="0"/>
        <item x="6347" e="0"/>
        <item x="6348" e="0"/>
        <item x="6351" e="0"/>
        <item x="6352" e="0"/>
        <item x="6353" e="0"/>
        <item x="6354" e="0"/>
        <item x="6355" e="0"/>
        <item x="6358" e="0"/>
        <item x="6371" e="0"/>
        <item x="6373" e="0"/>
        <item x="6374" e="0"/>
        <item x="6375" e="0"/>
        <item x="6376" e="0"/>
        <item x="6377" e="0"/>
        <item x="6378" e="0"/>
        <item x="6379" e="0"/>
        <item x="6380" e="0"/>
        <item x="6381" e="0"/>
        <item x="6382" e="0"/>
        <item x="6383" e="0"/>
        <item x="6384" e="0"/>
        <item x="6385" e="0"/>
        <item x="6386" e="0"/>
        <item x="6387" e="0"/>
        <item x="6388" e="0"/>
        <item x="6389" e="0"/>
        <item x="6390" e="0"/>
        <item x="6391" e="0"/>
        <item x="6392" e="0"/>
        <item x="6393" e="0"/>
        <item x="6394" e="0"/>
        <item x="6395" e="0"/>
        <item x="6396" e="0"/>
        <item x="6397" e="0"/>
        <item x="6398" e="0"/>
        <item x="6399" e="0"/>
        <item x="6400" e="0"/>
        <item x="6401" e="0"/>
        <item x="6404" e="0"/>
        <item x="6405" e="0"/>
        <item x="6406" e="0"/>
        <item x="6407" e="0"/>
        <item x="6408" e="0"/>
        <item x="6409" e="0"/>
        <item x="6410" e="0"/>
        <item x="6411" e="0"/>
        <item x="6413" e="0"/>
        <item x="6415" e="0"/>
        <item x="6416" e="0"/>
        <item x="6417" e="0"/>
        <item x="6418" e="0"/>
        <item x="6419" e="0"/>
        <item x="6420" e="0"/>
        <item x="6421" e="0"/>
        <item x="6422" e="0"/>
        <item x="6423" e="0"/>
        <item x="6425" e="0"/>
        <item x="6428" e="0"/>
        <item x="6429" e="0"/>
        <item x="6430" e="0"/>
        <item x="6431" e="0"/>
        <item x="6432" e="0"/>
        <item x="6433" e="0"/>
        <item x="6434" e="0"/>
        <item x="6435" e="0"/>
        <item x="6436" e="0"/>
        <item x="6437" e="0"/>
        <item x="6438" e="0"/>
        <item x="6439" e="0"/>
        <item x="6440" e="0"/>
        <item x="6441" e="0"/>
        <item x="6442" e="0"/>
        <item x="6443" e="0"/>
        <item x="6444" e="0"/>
        <item x="6445" e="0"/>
        <item x="6446" e="0"/>
        <item x="6447" e="0"/>
        <item x="6448" e="0"/>
        <item x="6449" e="0"/>
        <item x="6450" e="0"/>
        <item x="6451" e="0"/>
        <item x="6452" e="0"/>
        <item x="6453" e="0"/>
        <item x="6454" e="0"/>
        <item x="6455" e="0"/>
        <item x="6457" e="0"/>
        <item x="6458" e="0"/>
        <item x="6460" e="0"/>
        <item x="6462" e="0"/>
        <item x="6463" e="0"/>
        <item x="6464" e="0"/>
        <item x="6466" e="0"/>
        <item x="6467" e="0"/>
        <item x="6468" e="0"/>
        <item x="6469" e="0"/>
        <item x="6470" e="0"/>
        <item x="6471" e="0"/>
        <item x="6472" e="0"/>
        <item x="6473" e="0"/>
        <item x="6474" e="0"/>
        <item x="6475" e="0"/>
        <item x="6476" e="0"/>
        <item x="6477" e="0"/>
        <item x="6478" e="0"/>
        <item x="6479" e="0"/>
        <item x="6480" e="0"/>
        <item x="6481" e="0"/>
        <item x="6482" e="0"/>
        <item x="6483" e="0"/>
        <item x="6484" e="0"/>
        <item x="6485" e="0"/>
        <item x="6487" e="0"/>
        <item x="6488" e="0"/>
        <item x="6489" e="0"/>
        <item x="6490" e="0"/>
        <item x="6491" e="0"/>
        <item x="6492" e="0"/>
        <item x="6493" e="0"/>
        <item x="6494" e="0"/>
        <item x="6496" e="0"/>
        <item x="6497" e="0"/>
        <item x="6498" e="0"/>
        <item x="6499" e="0"/>
        <item x="6500" e="0"/>
        <item x="6501" e="0"/>
        <item x="6502" e="0"/>
        <item x="6504" e="0"/>
        <item x="6505" e="0"/>
        <item x="6506" e="0"/>
        <item x="6507" e="0"/>
        <item x="6508" e="0"/>
        <item x="6510" e="0"/>
        <item x="6511" e="0"/>
        <item x="6512" e="0"/>
        <item x="6513" e="0"/>
        <item x="6514" e="0"/>
        <item x="6515" e="0"/>
        <item x="6516" e="0"/>
        <item x="6517" e="0"/>
        <item x="6519" e="0"/>
        <item x="6520" e="0"/>
        <item x="6521" e="0"/>
        <item x="6523" e="0"/>
        <item x="6525" e="0"/>
        <item x="6526" e="0"/>
        <item x="6527" e="0"/>
        <item x="6528" e="0"/>
        <item x="6529" e="0"/>
        <item x="6530" e="0"/>
        <item x="6531" e="0"/>
        <item x="6532" e="0"/>
        <item x="6533" e="0"/>
        <item x="6534" e="0"/>
        <item x="6535" e="0"/>
        <item x="6536" e="0"/>
        <item x="6537" e="0"/>
        <item x="6538" e="0"/>
        <item x="6539" e="0"/>
        <item x="6540" e="0"/>
        <item x="6541" e="0"/>
        <item x="6542" e="0"/>
        <item x="6543" e="0"/>
        <item x="6544" e="0"/>
        <item x="6545" e="0"/>
        <item x="6546" e="0"/>
        <item x="6547" e="0"/>
        <item x="6548" e="0"/>
        <item x="6549" e="0"/>
        <item x="6550" e="0"/>
        <item x="6551" e="0"/>
        <item x="6552" e="0"/>
        <item x="6553" e="0"/>
        <item x="6554" e="0"/>
        <item x="6556" e="0"/>
        <item x="6557" e="0"/>
        <item x="6559" e="0"/>
        <item x="6562" e="0"/>
        <item x="6568" e="0"/>
        <item x="6569" e="0"/>
        <item x="6571" e="0"/>
        <item x="6572" e="0"/>
        <item x="6573" e="0"/>
        <item x="6574" e="0"/>
        <item x="6575" e="0"/>
        <item x="6576" e="0"/>
        <item x="6577" e="0"/>
        <item x="6578" e="0"/>
        <item x="6579" e="0"/>
        <item x="6580" e="0"/>
        <item x="6581" e="0"/>
        <item x="6583" e="0"/>
        <item x="6584" e="0"/>
        <item x="6585" e="0"/>
        <item x="6586" e="0"/>
        <item x="6587" e="0"/>
        <item x="6588" e="0"/>
        <item x="6589" e="0"/>
        <item x="6591" e="0"/>
        <item x="6593" e="0"/>
        <item x="6595" e="0"/>
        <item x="6596" e="0"/>
        <item x="6597" e="0"/>
        <item x="6598" e="0"/>
        <item x="6600" e="0"/>
        <item x="6601" e="0"/>
        <item x="6602" e="0"/>
        <item x="6603" e="0"/>
        <item x="6604" e="0"/>
        <item x="6605" e="0"/>
        <item x="6607" e="0"/>
        <item x="6608" e="0"/>
        <item x="6609" e="0"/>
        <item x="6610" e="0"/>
        <item x="6611" e="0"/>
        <item x="6614" e="0"/>
        <item x="6615" e="0"/>
        <item x="6616" e="0"/>
        <item x="6617" e="0"/>
        <item x="6618" e="0"/>
        <item x="6619" e="0"/>
        <item x="6621" e="0"/>
        <item x="6622" e="0"/>
        <item x="6623" e="0"/>
        <item x="6627" e="0"/>
        <item x="6630" e="0"/>
        <item x="6631" e="0"/>
        <item x="6632" e="0"/>
        <item x="6634" e="0"/>
        <item x="6635" e="0"/>
        <item x="6637" e="0"/>
        <item x="6638" e="0"/>
        <item x="6639" e="0"/>
        <item x="6640" e="0"/>
        <item x="6641" e="0"/>
        <item x="6642" e="0"/>
        <item x="6643" e="0"/>
        <item x="6644" e="0"/>
        <item x="6646" e="0"/>
        <item x="6647" e="0"/>
        <item x="6648" e="0"/>
        <item x="6649" e="0"/>
        <item x="6650" e="0"/>
        <item x="6651" e="0"/>
        <item x="6652" e="0"/>
        <item x="6653" e="0"/>
        <item x="6655" e="0"/>
        <item x="6656" e="0"/>
        <item x="6657" e="0"/>
        <item x="6658" e="0"/>
        <item x="6659" e="0"/>
        <item x="6660" e="0"/>
        <item x="6661" e="0"/>
        <item x="6662" e="0"/>
        <item x="6663" e="0"/>
        <item x="6664" e="0"/>
        <item x="6665" e="0"/>
        <item x="6666" e="0"/>
        <item x="6667" e="0"/>
        <item x="6668" e="0"/>
        <item x="6669" e="0"/>
        <item x="6670" e="0"/>
        <item x="6671" e="0"/>
        <item x="6672" e="0"/>
        <item x="6673" e="0"/>
        <item x="6674" e="0"/>
        <item x="6675" e="0"/>
        <item x="6676" e="0"/>
        <item x="6677" e="0"/>
        <item x="6678" e="0"/>
        <item x="6680" e="0"/>
        <item x="6681" e="0"/>
        <item x="6682" e="0"/>
        <item x="6683" e="0"/>
        <item x="6684" e="0"/>
        <item x="6685" e="0"/>
        <item x="6686" e="0"/>
        <item x="6687" e="0"/>
        <item x="6688" e="0"/>
        <item x="6689" e="0"/>
        <item x="6690" e="0"/>
        <item x="6691" e="0"/>
        <item x="6692" e="0"/>
        <item x="6693" e="0"/>
        <item x="6694" e="0"/>
        <item x="6695" e="0"/>
        <item x="6697" e="0"/>
        <item x="6698" e="0"/>
        <item x="6700" e="0"/>
        <item x="6702" e="0"/>
        <item x="6703" e="0"/>
        <item x="6704" e="0"/>
        <item x="6706" e="0"/>
        <item x="6708" e="0"/>
        <item x="6710" e="0"/>
        <item x="6712" e="0"/>
        <item x="6718" e="0"/>
        <item x="6719" e="0"/>
        <item x="6721" e="0"/>
        <item x="6725" e="0"/>
        <item x="6727" e="0"/>
        <item x="6728" e="0"/>
        <item x="6729" e="0"/>
        <item x="6730" e="0"/>
        <item x="6731" e="0"/>
        <item x="6732" e="0"/>
        <item x="6733" e="0"/>
        <item x="6734" e="0"/>
        <item x="6735" e="0"/>
        <item x="6736" e="0"/>
        <item x="6737" e="0"/>
        <item x="6738" e="0"/>
        <item x="6739" e="0"/>
        <item x="6740" e="0"/>
        <item x="6741" e="0"/>
        <item x="6742" e="0"/>
        <item x="6746" e="0"/>
        <item x="6747" e="0"/>
        <item x="6748" e="0"/>
        <item x="6749" e="0"/>
        <item x="6751" e="0"/>
        <item x="6752" e="0"/>
        <item x="6753" e="0"/>
        <item x="6754" e="0"/>
        <item x="6763" e="0"/>
        <item x="5" e="0"/>
        <item x="8" e="0"/>
        <item x="25" e="0"/>
        <item x="27" e="0"/>
        <item x="38" e="0"/>
        <item x="46" e="0"/>
        <item x="54" e="0"/>
        <item x="57" e="0"/>
        <item x="70" e="0"/>
        <item x="77" e="0"/>
        <item x="78" e="0"/>
        <item x="119" e="0"/>
        <item x="132" e="0"/>
        <item x="167" e="0"/>
        <item x="176" e="0"/>
        <item x="179" e="0"/>
        <item x="180" e="0"/>
        <item x="181" e="0"/>
        <item x="207" e="0"/>
        <item x="209" e="0"/>
        <item x="227" e="0"/>
        <item x="228" e="0"/>
        <item x="230" e="0"/>
        <item x="232" e="0"/>
        <item x="237" e="0"/>
        <item x="243" e="0"/>
        <item x="247" e="0"/>
        <item x="250" e="0"/>
        <item x="257" e="0"/>
        <item x="263" e="0"/>
        <item x="275" e="0"/>
        <item x="279" e="0"/>
        <item x="283" e="0"/>
        <item x="284" e="0"/>
        <item x="285" e="0"/>
        <item x="286" e="0"/>
        <item x="287" e="0"/>
        <item x="288" e="0"/>
        <item x="289" e="0"/>
        <item x="290" e="0"/>
        <item x="291" e="0"/>
        <item x="292" e="0"/>
        <item x="293" e="0"/>
        <item x="294" e="0"/>
        <item x="296" e="0"/>
        <item x="298" e="0"/>
        <item x="304" e="0"/>
        <item x="309" e="0"/>
        <item x="311" e="0"/>
        <item x="328" e="0"/>
        <item x="329" e="0"/>
        <item x="330" e="0"/>
        <item x="331" e="0"/>
        <item x="332" e="0"/>
        <item x="333" e="0"/>
        <item x="336" e="0"/>
        <item x="337" e="0"/>
        <item x="338" e="0"/>
        <item x="339" e="0"/>
        <item x="340" e="0"/>
        <item x="341" e="0"/>
        <item x="342" e="0"/>
        <item x="343" e="0"/>
        <item x="344" e="0"/>
        <item x="358" e="0"/>
        <item x="359" e="0"/>
        <item x="364" e="0"/>
        <item x="367" e="0"/>
        <item x="368" e="0"/>
        <item x="371" e="0"/>
        <item x="372" e="0"/>
        <item x="373" e="0"/>
        <item x="374" e="0"/>
        <item x="376" e="0"/>
        <item x="382" e="0"/>
        <item x="383" e="0"/>
        <item x="384" e="0"/>
        <item x="385" e="0"/>
        <item x="386" e="0"/>
        <item x="388" e="0"/>
        <item x="394" e="0"/>
        <item x="396" e="0"/>
        <item x="398" e="0"/>
        <item x="401" e="0"/>
        <item x="405" e="0"/>
        <item x="407" e="0"/>
        <item x="425" e="0"/>
        <item x="426" e="0"/>
        <item x="428" e="0"/>
        <item x="433" e="0"/>
        <item x="438" e="0"/>
        <item x="455" e="0"/>
        <item x="465" e="0"/>
        <item x="468" e="0"/>
        <item x="472" e="0"/>
        <item x="480" e="0"/>
        <item x="490" e="0"/>
        <item x="499" e="0"/>
        <item x="505" e="0"/>
        <item x="507" e="0"/>
        <item x="511" e="0"/>
        <item x="513" e="0"/>
        <item x="515" e="0"/>
        <item x="517" e="0"/>
        <item x="519" e="0"/>
        <item x="528" e="0"/>
        <item x="529" e="0"/>
        <item x="532" e="0"/>
        <item x="533" e="0"/>
        <item x="534" e="0"/>
        <item x="547" e="0"/>
        <item x="548" e="0"/>
        <item x="562" e="0"/>
        <item x="563" e="0"/>
        <item x="579" e="0"/>
        <item x="608" e="0"/>
        <item x="615" e="0"/>
        <item x="618" e="0"/>
        <item x="625" e="0"/>
        <item x="629" e="0"/>
        <item x="634" e="0"/>
        <item x="638" e="0"/>
        <item x="641" e="0"/>
        <item x="642" e="0"/>
        <item x="644" e="0"/>
        <item x="645" e="0"/>
        <item x="647" e="0"/>
        <item x="649" e="0"/>
        <item x="650" e="0"/>
        <item x="652" e="0"/>
        <item x="656" e="0"/>
        <item x="657" e="0"/>
        <item x="661" e="0"/>
        <item x="665" e="0"/>
        <item x="668" e="0"/>
        <item x="681" e="0"/>
        <item x="692" e="0"/>
        <item x="693" e="0"/>
        <item x="715" e="0"/>
        <item x="729" e="0"/>
        <item x="736" e="0"/>
        <item x="738" e="0"/>
        <item x="739" e="0"/>
        <item x="740" e="0"/>
        <item x="742" e="0"/>
        <item x="747" e="0"/>
        <item x="749" e="0"/>
        <item x="754" e="0"/>
        <item x="764" e="0"/>
        <item x="770" e="0"/>
        <item x="773" e="0"/>
        <item x="774" e="0"/>
        <item x="775" e="0"/>
        <item x="777" e="0"/>
        <item x="779" e="0"/>
        <item x="783" e="0"/>
        <item x="801" e="0"/>
        <item x="806" e="0"/>
        <item x="865" e="0"/>
        <item x="866" e="0"/>
        <item x="870" e="0"/>
        <item x="871" e="0"/>
        <item x="872" e="0"/>
        <item x="873" e="0"/>
        <item x="874" e="0"/>
        <item x="875" e="0"/>
        <item x="876" e="0"/>
        <item x="889" e="0"/>
        <item x="893" e="0"/>
        <item x="897" e="0"/>
        <item x="901" e="0"/>
        <item x="903" e="0"/>
        <item x="907" e="0"/>
        <item x="920" e="0"/>
        <item x="925" e="0"/>
        <item x="929" e="0"/>
        <item x="933" e="0"/>
        <item x="951" e="0"/>
        <item x="952" e="0"/>
        <item x="953" e="0"/>
        <item x="954" e="0"/>
        <item x="955" e="0"/>
        <item x="956" e="0"/>
        <item x="957" e="0"/>
        <item x="958" e="0"/>
        <item x="959" e="0"/>
        <item x="960" e="0"/>
        <item x="961" e="0"/>
        <item x="962" e="0"/>
        <item x="963" e="0"/>
        <item x="964" e="0"/>
        <item x="965" e="0"/>
        <item x="966" e="0"/>
        <item x="967" e="0"/>
        <item x="968" e="0"/>
        <item x="969" e="0"/>
        <item x="970" e="0"/>
        <item x="971" e="0"/>
        <item x="972" e="0"/>
        <item x="973" e="0"/>
        <item x="974" e="0"/>
        <item x="975" e="0"/>
        <item x="976" e="0"/>
        <item x="981" e="0"/>
        <item x="982" e="0"/>
        <item x="984" e="0"/>
        <item x="985" e="0"/>
        <item x="1000" e="0"/>
        <item x="1001" e="0"/>
        <item x="1002" e="0"/>
        <item x="1014" e="0"/>
        <item x="1015" e="0"/>
        <item x="1027" e="0"/>
        <item x="1028" e="0"/>
        <item x="1030" e="0"/>
        <item x="1031" e="0"/>
        <item x="1032" e="0"/>
        <item x="1034" e="0"/>
        <item x="1035" e="0"/>
        <item x="1037" e="0"/>
        <item x="1038" e="0"/>
        <item x="1040" e="0"/>
        <item x="1041" e="0"/>
        <item x="1045" e="0"/>
        <item x="1047" e="0"/>
        <item x="1049" e="0"/>
        <item x="1050" e="0"/>
        <item x="1051" e="0"/>
        <item x="1053" e="0"/>
        <item x="1054" e="0"/>
        <item x="1056" e="0"/>
        <item x="1074" e="0"/>
        <item x="1087" e="0"/>
        <item x="1094" e="0"/>
        <item x="1096" e="0"/>
        <item x="1097" e="0"/>
        <item x="1098" e="0"/>
        <item x="1101" e="0"/>
        <item x="1102" e="0"/>
        <item x="1104" e="0"/>
        <item x="1105" e="0"/>
        <item x="1114" e="0"/>
        <item x="1117" e="0"/>
        <item x="1118" e="0"/>
        <item x="1123" e="0"/>
        <item x="1125" e="0"/>
        <item x="1126" e="0"/>
        <item x="1127" e="0"/>
        <item x="1129" e="0"/>
        <item x="1130" e="0"/>
        <item x="1136" e="0"/>
        <item x="1176" e="0"/>
        <item x="1180" e="0"/>
        <item x="1185" e="0"/>
        <item x="1193" e="0"/>
        <item x="1194" e="0"/>
        <item x="1203" e="0"/>
        <item x="1204" e="0"/>
        <item x="1205" e="0"/>
        <item x="1206" e="0"/>
        <item x="1211" e="0"/>
        <item x="1222" e="0"/>
        <item x="1228" e="0"/>
        <item x="1239" e="0"/>
        <item x="1242" e="0"/>
        <item x="1243" e="0"/>
        <item x="1245" e="0"/>
        <item x="1248" e="0"/>
        <item x="1253" e="0"/>
        <item x="1255" e="0"/>
        <item x="1257" e="0"/>
        <item x="1272" e="0"/>
        <item x="1284" e="0"/>
        <item x="1289" e="0"/>
        <item x="1290" e="0"/>
        <item x="1316" e="0"/>
        <item x="1328" e="0"/>
        <item x="1329" e="0"/>
        <item x="1332" e="0"/>
        <item x="1337" e="0"/>
        <item x="1348" e="0"/>
        <item x="1349" e="0"/>
        <item x="1352" e="0"/>
        <item x="1360" e="0"/>
        <item x="1367" e="0"/>
        <item x="1394" e="0"/>
        <item x="1395" e="0"/>
        <item x="1396" e="0"/>
        <item x="1397" e="0"/>
        <item x="1398" e="0"/>
        <item x="1399" e="0"/>
        <item x="1400" e="0"/>
        <item x="1401" e="0"/>
        <item x="1402" e="0"/>
        <item x="1403" e="0"/>
        <item x="1404" e="0"/>
        <item x="1405" e="0"/>
        <item x="1406" e="0"/>
        <item x="1407" e="0"/>
        <item x="1408" e="0"/>
        <item x="1409" e="0"/>
        <item x="1410" e="0"/>
        <item x="1411" e="0"/>
        <item x="1412" e="0"/>
        <item x="1413" e="0"/>
        <item x="1414" e="0"/>
        <item x="1415" e="0"/>
        <item x="1416" e="0"/>
        <item x="1418" e="0"/>
        <item x="1436" e="0"/>
        <item x="1439" e="0"/>
        <item x="1442" e="0"/>
        <item x="1443" e="0"/>
        <item x="1445" e="0"/>
        <item x="1449" e="0"/>
        <item x="1458" e="0"/>
        <item x="1459" e="0"/>
        <item x="1460" e="0"/>
        <item x="1461" e="0"/>
        <item x="1462" e="0"/>
        <item x="1463" e="0"/>
        <item x="1464" e="0"/>
        <item x="1465" e="0"/>
        <item x="1466" e="0"/>
        <item x="1467" e="0"/>
        <item x="1468" e="0"/>
        <item x="1469" e="0"/>
        <item x="1470" e="0"/>
        <item x="1471" e="0"/>
        <item x="1472" e="0"/>
        <item x="1473" e="0"/>
        <item x="1474" e="0"/>
        <item x="1475" e="0"/>
        <item x="1476" e="0"/>
        <item x="1477" e="0"/>
        <item x="1478" e="0"/>
        <item x="1479" e="0"/>
        <item x="1480" e="0"/>
        <item x="1481" e="0"/>
        <item x="1482" e="0"/>
        <item x="1483" e="0"/>
        <item x="1484" e="0"/>
        <item x="1485" e="0"/>
        <item x="1486" e="0"/>
        <item x="1487" e="0"/>
        <item x="1501" e="0"/>
        <item x="1543" e="0"/>
        <item x="1561" e="0"/>
        <item x="1571" e="0"/>
        <item x="1577" e="0"/>
        <item x="1578" e="0"/>
        <item x="1582" e="0"/>
        <item x="1592" e="0"/>
        <item x="1600" e="0"/>
        <item x="1605" e="0"/>
        <item x="1612" e="0"/>
        <item x="1624" e="0"/>
        <item x="1630" e="0"/>
        <item x="1646" e="0"/>
        <item x="1658" e="0"/>
        <item x="1660" e="0"/>
        <item x="1669" e="0"/>
        <item x="1689" e="0"/>
        <item x="1693" e="0"/>
        <item x="1697" e="0"/>
        <item x="1699" e="0"/>
        <item x="1704" e="0"/>
        <item x="1709" e="0"/>
        <item x="1714" e="0"/>
        <item x="1726" e="0"/>
        <item x="1730" e="0"/>
        <item x="1741" e="0"/>
        <item x="1743" e="0"/>
        <item x="1761" e="0"/>
        <item x="1762" e="0"/>
        <item x="1763" e="0"/>
        <item x="1764" e="0"/>
        <item x="1765" e="0"/>
        <item x="1772" e="0"/>
        <item x="1773" e="0"/>
        <item x="1778" e="0"/>
        <item x="1779" e="0"/>
        <item x="1781" e="0"/>
        <item x="1783" e="0"/>
        <item x="1786" e="0"/>
        <item x="1840" e="0"/>
        <item x="1886" e="0"/>
        <item x="1893" e="0"/>
        <item x="1898" e="0"/>
        <item x="1900" e="0"/>
        <item x="1911" e="0"/>
        <item x="1954" e="0"/>
        <item x="1968" e="0"/>
        <item x="1990" e="0"/>
        <item x="1995" e="0"/>
        <item x="2009" e="0"/>
        <item x="2010" e="0"/>
        <item x="2014" e="0"/>
        <item x="2015" e="0"/>
        <item x="2016" e="0"/>
        <item x="2017" e="0"/>
        <item x="2018" e="0"/>
        <item x="2022" e="0"/>
        <item x="2023" e="0"/>
        <item x="2025" e="0"/>
        <item x="2026" e="0"/>
        <item x="2027" e="0"/>
        <item x="2028" e="0"/>
        <item x="2029" e="0"/>
        <item x="2031" e="0"/>
        <item x="2032" e="0"/>
        <item x="2035" e="0"/>
        <item x="2037" e="0"/>
        <item x="2038" e="0"/>
        <item x="2041" e="0"/>
        <item x="2044" e="0"/>
        <item x="2049" e="0"/>
        <item x="2051" e="0"/>
        <item x="2053" e="0"/>
        <item x="2081" e="0"/>
        <item x="2084" e="0"/>
        <item x="2087" e="0"/>
        <item x="2089" e="0"/>
        <item x="2097" e="0"/>
        <item x="2099" e="0"/>
        <item x="2100" e="0"/>
        <item x="2101" e="0"/>
        <item x="2103" e="0"/>
        <item x="2107" e="0"/>
        <item x="2110" e="0"/>
        <item x="2141" e="0"/>
        <item x="2142" e="0"/>
        <item x="2159" e="0"/>
        <item x="2160" e="0"/>
        <item x="2164" e="0"/>
        <item x="2165" e="0"/>
        <item x="2167" e="0"/>
        <item x="2205" e="0"/>
        <item x="2206" e="0"/>
        <item x="2207" e="0"/>
        <item x="2211" e="0"/>
        <item x="2219" e="0"/>
        <item x="2250" e="0"/>
        <item x="2258" e="0"/>
        <item x="2274" e="0"/>
        <item x="2297" e="0"/>
        <item x="2314" e="0"/>
        <item x="2316" e="0"/>
        <item x="2327" e="0"/>
        <item x="2339" e="0"/>
        <item x="2340" e="0"/>
        <item x="2341" e="0"/>
        <item x="2342" e="0"/>
        <item x="2343" e="0"/>
        <item x="2344" e="0"/>
        <item x="2346" e="0"/>
        <item x="2348" e="0"/>
        <item x="2349" e="0"/>
        <item x="2350" e="0"/>
        <item x="2351" e="0"/>
        <item x="2352" e="0"/>
        <item x="2353" e="0"/>
        <item x="2354" e="0"/>
        <item x="2355" e="0"/>
        <item x="2356" e="0"/>
        <item x="2357" e="0"/>
        <item x="2358" e="0"/>
        <item x="2360" e="0"/>
        <item x="2370" e="0"/>
        <item x="2375" e="0"/>
        <item x="2376" e="0"/>
        <item x="2379" e="0"/>
        <item x="2381" e="0"/>
        <item x="2384" e="0"/>
        <item x="2391" e="0"/>
        <item x="2411" e="0"/>
        <item x="2418" e="0"/>
        <item x="2423" e="0"/>
        <item x="2426" e="0"/>
        <item x="2445" e="0"/>
        <item x="2463" e="0"/>
        <item x="2474" e="0"/>
        <item x="2475" e="0"/>
        <item x="2480" e="0"/>
        <item x="2488" e="0"/>
        <item x="2493" e="0"/>
        <item x="2496" e="0"/>
        <item x="2499" e="0"/>
        <item x="2501" e="0"/>
        <item x="2503" e="0"/>
        <item x="2505" e="0"/>
        <item x="2519" e="0"/>
        <item x="2539" e="0"/>
        <item x="2546" e="0"/>
        <item x="2555" e="0"/>
        <item x="2560" e="0"/>
        <item x="2562" e="0"/>
        <item x="2573" e="0"/>
        <item x="2577" e="0"/>
        <item x="2597" e="0"/>
        <item x="2603" e="0"/>
        <item x="2618" e="0"/>
        <item x="2632" e="0"/>
        <item x="2634" e="0"/>
        <item x="2639" e="0"/>
        <item x="2640" e="0"/>
        <item x="2643" e="0"/>
        <item x="2644" e="0"/>
        <item x="2647" e="0"/>
        <item x="2648" e="0"/>
        <item x="2649" e="0"/>
        <item x="2652" e="0"/>
        <item x="2654" e="0"/>
        <item x="2655" e="0"/>
        <item x="2677" e="0"/>
        <item x="2678" e="0"/>
        <item x="2694" e="0"/>
        <item x="2698" e="0"/>
        <item x="2705" e="0"/>
        <item x="2706" e="0"/>
        <item x="2712" e="0"/>
        <item x="2714" e="0"/>
        <item x="2715" e="0"/>
        <item x="2717" e="0"/>
        <item x="2718" e="0"/>
        <item x="2720" e="0"/>
        <item x="2722" e="0"/>
        <item x="2727" e="0"/>
        <item x="2734" e="0"/>
        <item x="2737" e="0"/>
        <item x="2739" e="0"/>
        <item x="2742" e="0"/>
        <item x="2744" e="0"/>
        <item x="2746" e="0"/>
        <item x="2749" e="0"/>
        <item x="2751" e="0"/>
        <item x="2755" e="0"/>
        <item x="2758" e="0"/>
        <item x="2760" e="0"/>
        <item x="2766" e="0"/>
        <item x="2772" e="0"/>
        <item x="2778" e="0"/>
        <item x="2782" e="0"/>
        <item x="2792" e="0"/>
        <item x="2794" e="0"/>
        <item x="2802" e="0"/>
        <item x="2808" e="0"/>
        <item x="2811" e="0"/>
        <item x="2817" e="0"/>
        <item x="2818" e="0"/>
        <item x="2821" e="0"/>
        <item x="2824" e="0"/>
        <item x="2844" e="0"/>
        <item x="2862" e="0"/>
        <item x="2865" e="0"/>
        <item x="2868" e="0"/>
        <item x="2872" e="0"/>
        <item x="2892" e="0"/>
        <item x="2895" e="0"/>
        <item x="2896" e="0"/>
        <item x="2907" e="0"/>
        <item x="2908" e="0"/>
        <item x="2909" e="0"/>
        <item x="2910" e="0"/>
        <item x="2911" e="0"/>
        <item x="2912" e="0"/>
        <item x="2913" e="0"/>
        <item x="2914" e="0"/>
        <item x="2915" e="0"/>
        <item x="2916" e="0"/>
        <item x="2917" e="0"/>
        <item x="2918" e="0"/>
        <item x="2919" e="0"/>
        <item x="2920" e="0"/>
        <item x="2921" e="0"/>
        <item x="2922" e="0"/>
        <item x="2923" e="0"/>
        <item x="2924" e="0"/>
        <item x="2925" e="0"/>
        <item x="2926" e="0"/>
        <item x="2927" e="0"/>
        <item x="2928" e="0"/>
        <item x="2929" e="0"/>
        <item x="2930" e="0"/>
        <item x="2931" e="0"/>
        <item x="2932" e="0"/>
        <item x="2933" e="0"/>
        <item x="2934" e="0"/>
        <item x="2937" e="0"/>
        <item x="2953" e="0"/>
        <item x="2966" e="0"/>
        <item x="2967" e="0"/>
        <item x="2968" e="0"/>
        <item x="2969" e="0"/>
        <item x="2970" e="0"/>
        <item x="2972" e="0"/>
        <item x="2988" e="0"/>
        <item x="2991" e="0"/>
        <item x="2994" e="0"/>
        <item x="3008" e="0"/>
        <item x="3009" e="0"/>
        <item x="3010" e="0"/>
        <item x="3011" e="0"/>
        <item x="3012" e="0"/>
        <item x="3013" e="0"/>
        <item x="3014" e="0"/>
        <item x="3015" e="0"/>
        <item x="3016" e="0"/>
        <item x="3017" e="0"/>
        <item x="3018" e="0"/>
        <item x="3020" e="0"/>
        <item x="3021" e="0"/>
        <item x="3022" e="0"/>
        <item x="3023" e="0"/>
        <item x="3024" e="0"/>
        <item x="3025" e="0"/>
        <item x="3026" e="0"/>
        <item x="3039" e="0"/>
        <item x="3044" e="0"/>
        <item x="3047" e="0"/>
        <item x="3049" e="0"/>
        <item x="3056" e="0"/>
        <item x="3057" e="0"/>
        <item x="3058" e="0"/>
        <item x="3059" e="0"/>
        <item x="3060" e="0"/>
        <item x="3061" e="0"/>
        <item x="3063" e="0"/>
        <item x="3065" e="0"/>
        <item x="3066" e="0"/>
        <item x="3070" e="0"/>
        <item x="3073" e="0"/>
        <item x="3074" e="0"/>
        <item x="3076" e="0"/>
        <item x="3077" e="0"/>
        <item x="3079" e="0"/>
        <item x="3080" e="0"/>
        <item x="3083" e="0"/>
        <item x="3085" e="0"/>
        <item x="3087" e="0"/>
        <item x="3093" e="0"/>
        <item x="3099" e="0"/>
        <item x="3113" e="0"/>
        <item x="3116" e="0"/>
        <item x="3124" e="0"/>
        <item x="3131" e="0"/>
        <item x="3135" e="0"/>
        <item x="3140" e="0"/>
        <item x="3144" e="0"/>
        <item x="3147" e="0"/>
        <item x="3148" e="0"/>
        <item x="3165" e="0"/>
        <item x="3174" e="0"/>
        <item x="3184" e="0"/>
        <item x="3189" e="0"/>
        <item x="3191" e="0"/>
        <item x="3206" e="0"/>
        <item x="3211" e="0"/>
        <item x="3231" e="0"/>
        <item x="3246" e="0"/>
        <item x="3247" e="0"/>
        <item x="3248" e="0"/>
        <item x="3250" e="0"/>
        <item x="3251" e="0"/>
        <item x="3252" e="0"/>
        <item x="3253" e="0"/>
        <item x="3255" e="0"/>
        <item x="3256" e="0"/>
        <item x="3258" e="0"/>
        <item x="3259" e="0"/>
        <item x="3260" e="0"/>
        <item x="3262" e="0"/>
        <item x="3264" e="0"/>
        <item x="3265" e="0"/>
        <item x="3269" e="0"/>
        <item x="3272" e="0"/>
        <item x="3273" e="0"/>
        <item x="3275" e="0"/>
        <item x="3276" e="0"/>
        <item x="3278" e="0"/>
        <item x="3279" e="0"/>
        <item x="3281" e="0"/>
        <item x="3283" e="0"/>
        <item x="3284" e="0"/>
        <item x="3285" e="0"/>
        <item x="3287" e="0"/>
        <item x="3289" e="0"/>
        <item x="3290" e="0"/>
        <item x="3301" e="0"/>
        <item x="3311" e="0"/>
        <item x="3313" e="0"/>
        <item x="3325" e="0"/>
        <item x="3326" e="0"/>
        <item x="3329" e="0"/>
        <item x="3344" e="0"/>
        <item x="3370" e="0"/>
        <item x="3371" e="0"/>
        <item x="3376" e="0"/>
        <item x="3380" e="0"/>
        <item x="3385" e="0"/>
        <item x="3410" e="0"/>
        <item x="3412" e="0"/>
        <item x="3413" e="0"/>
        <item x="3419" e="0"/>
        <item x="3420" e="0"/>
        <item x="3423" e="0"/>
        <item x="3426" e="0"/>
        <item x="3429" e="0"/>
        <item x="3431" e="0"/>
        <item x="3432" e="0"/>
        <item x="3433" e="0"/>
        <item x="3434" e="0"/>
        <item x="3436" e="0"/>
        <item x="3447" e="0"/>
        <item x="3449" e="0"/>
        <item x="3451" e="0"/>
        <item x="3452" e="0"/>
        <item x="3459" e="0"/>
        <item x="3464" e="0"/>
        <item x="3474" e="0"/>
        <item x="3476" e="0"/>
        <item x="3480" e="0"/>
        <item x="3482" e="0"/>
        <item x="3486" e="0"/>
        <item x="3493" e="0"/>
        <item x="3502" e="0"/>
        <item x="3507" e="0"/>
        <item x="3520" e="0"/>
        <item x="3529" e="0"/>
        <item x="3530" e="0"/>
        <item x="3535" e="0"/>
        <item x="3536" e="0"/>
        <item x="3537" e="0"/>
        <item x="3538" e="0"/>
        <item x="3539" e="0"/>
        <item x="3540" e="0"/>
        <item x="3541" e="0"/>
        <item x="3542" e="0"/>
        <item x="3556" e="0"/>
        <item x="3565" e="0"/>
        <item x="3567" e="0"/>
        <item x="3569" e="0"/>
        <item x="3571" e="0"/>
        <item x="3575" e="0"/>
        <item x="3576" e="0"/>
        <item x="3580" e="0"/>
        <item x="3591" e="0"/>
        <item x="3599" e="0"/>
        <item x="3630" e="0"/>
        <item x="3651" e="0"/>
        <item x="3663" e="0"/>
        <item x="3668" e="0"/>
        <item x="3675" e="0"/>
        <item x="3679" e="0"/>
        <item x="3690" e="0"/>
        <item x="3692" e="0"/>
        <item x="3765" e="0"/>
        <item x="3772" e="0"/>
        <item x="3773" e="0"/>
        <item x="3781" e="0"/>
        <item x="3851" e="0"/>
        <item x="3853" e="0"/>
        <item x="3855" e="0"/>
        <item x="3861" e="0"/>
        <item x="3863" e="0"/>
        <item x="3866" e="0"/>
        <item x="3867" e="0"/>
        <item x="3868" e="0"/>
        <item x="3875" e="0"/>
        <item x="3877" e="0"/>
        <item x="3879" e="0"/>
        <item x="3888" e="0"/>
        <item x="3890" e="0"/>
        <item x="3891" e="0"/>
        <item x="3892" e="0"/>
        <item x="3904" e="0"/>
        <item x="3905" e="0"/>
        <item x="3910" e="0"/>
        <item x="3915" e="0"/>
        <item x="3920" e="0"/>
        <item x="3927" e="0"/>
        <item x="3928" e="0"/>
        <item x="3939" e="0"/>
        <item x="3946" e="0"/>
        <item x="3973" e="0"/>
        <item x="3974" e="0"/>
        <item x="3975" e="0"/>
        <item x="3976" e="0"/>
        <item x="3977" e="0"/>
        <item x="3978" e="0"/>
        <item x="3979" e="0"/>
        <item x="3980" e="0"/>
        <item x="3981" e="0"/>
        <item x="3982" e="0"/>
        <item x="3984" e="0"/>
        <item x="3985" e="0"/>
        <item x="3986" e="0"/>
        <item x="3987" e="0"/>
        <item x="4005" e="0"/>
        <item x="4010" e="0"/>
        <item x="4011" e="0"/>
        <item x="4014" e="0"/>
        <item x="4016" e="0"/>
        <item x="4017" e="0"/>
        <item x="4018" e="0"/>
        <item x="4019" e="0"/>
        <item x="4020" e="0"/>
        <item x="4021" e="0"/>
        <item x="4022" e="0"/>
        <item x="4024" e="0"/>
        <item x="4025" e="0"/>
        <item x="4039" e="0"/>
        <item x="4040" e="0"/>
        <item x="4041" e="0"/>
        <item x="4047" e="0"/>
        <item x="4053" e="0"/>
        <item x="4056" e="0"/>
        <item x="4057" e="0"/>
        <item x="4061" e="0"/>
        <item x="4063" e="0"/>
        <item x="4086" e="0"/>
        <item x="4107" e="0"/>
        <item x="4114" e="0"/>
        <item x="4117" e="0"/>
        <item x="4120" e="0"/>
        <item x="4130" e="0"/>
        <item x="4140" e="0"/>
        <item x="4141" e="0"/>
        <item x="4147" e="0"/>
        <item x="4152" e="0"/>
        <item x="4154" e="0"/>
        <item x="4156" e="0"/>
        <item x="4157" e="0"/>
        <item x="4163" e="0"/>
        <item x="4164" e="0"/>
        <item x="4185" e="0"/>
        <item x="4190" e="0"/>
        <item x="4192" e="0"/>
        <item x="4200" e="0"/>
        <item x="4202" e="0"/>
        <item x="4204" e="0"/>
        <item x="4207" e="0"/>
        <item x="4226" e="0"/>
        <item x="4229" e="0"/>
        <item x="4231" e="0"/>
        <item x="4264" e="0"/>
        <item x="4287" e="0"/>
        <item x="4289" e="0"/>
        <item x="4294" e="0"/>
        <item x="4296" e="0"/>
        <item x="4298" e="0"/>
        <item x="4300" e="0"/>
        <item x="4301" e="0"/>
        <item x="4311" e="0"/>
        <item x="4312" e="0"/>
        <item x="4320" e="0"/>
        <item x="4332" e="0"/>
        <item x="4333" e="0"/>
        <item x="4337" e="0"/>
        <item x="4339" e="0"/>
        <item x="4349" e="0"/>
        <item x="4350" e="0"/>
        <item x="4352" e="0"/>
        <item x="4354" e="0"/>
        <item x="4356" e="0"/>
        <item x="4358" e="0"/>
        <item x="4359" e="0"/>
        <item x="4360" e="0"/>
        <item x="4361" e="0"/>
        <item x="4362" e="0"/>
        <item x="4363" e="0"/>
        <item x="4365" e="0"/>
        <item x="4367" e="0"/>
        <item x="4370" e="0"/>
        <item x="4371" e="0"/>
        <item x="4383" e="0"/>
        <item x="4386" e="0"/>
        <item x="4395" e="0"/>
        <item x="4401" e="0"/>
        <item x="4403" e="0"/>
        <item x="4415" e="0"/>
        <item x="4420" e="0"/>
        <item x="4426" e="0"/>
        <item x="4444" e="0"/>
        <item x="4445" e="0"/>
        <item x="4446" e="0"/>
        <item x="4452" e="0"/>
        <item x="4453" e="0"/>
        <item x="4455" e="0"/>
        <item x="4458" e="0"/>
        <item x="4460" e="0"/>
        <item x="4463" e="0"/>
        <item x="4465" e="0"/>
        <item x="4467" e="0"/>
        <item x="4468" e="0"/>
        <item x="4470" e="0"/>
        <item x="4472" e="0"/>
        <item x="4473" e="0"/>
        <item x="4476" e="0"/>
        <item x="4477" e="0"/>
        <item x="4478" e="0"/>
        <item x="4479" e="0"/>
        <item x="4480" e="0"/>
        <item x="4481" e="0"/>
        <item x="4482" e="0"/>
        <item x="4484" e="0"/>
        <item x="4496" e="0"/>
        <item x="4497" e="0"/>
        <item x="4498" e="0"/>
        <item x="4501" e="0"/>
        <item x="4504" e="0"/>
        <item x="4506" e="0"/>
        <item x="4507" e="0"/>
        <item x="4510" e="0"/>
        <item x="4518" e="0"/>
        <item x="4523" e="0"/>
        <item x="4528" e="0"/>
        <item x="4531" e="0"/>
        <item x="4534" e="0"/>
        <item x="4537" e="0"/>
        <item x="4541" e="0"/>
        <item x="4542" e="0"/>
        <item x="4543" e="0"/>
        <item x="4558" e="0"/>
        <item x="4559" e="0"/>
        <item x="4560" e="0"/>
        <item x="4561" e="0"/>
        <item x="4562" e="0"/>
        <item x="4564" e="0"/>
        <item x="4565" e="0"/>
        <item x="4567" e="0"/>
        <item x="4575" e="0"/>
        <item x="4578" e="0"/>
        <item x="4582" e="0"/>
        <item x="4585" e="0"/>
        <item x="4603" e="0"/>
        <item x="4631" e="0"/>
        <item x="4655" e="0"/>
        <item x="4656" e="0"/>
        <item x="4659" e="0"/>
        <item x="4660" e="0"/>
        <item x="4663" e="0"/>
        <item x="4671" e="0"/>
        <item x="4673" e="0"/>
        <item x="4678" e="0"/>
        <item x="4679" e="0"/>
        <item x="4680" e="0"/>
        <item x="4681" e="0"/>
        <item x="4685" e="0"/>
        <item x="4689" e="0"/>
        <item x="4696" e="0"/>
        <item x="4701" e="0"/>
        <item x="4703" e="0"/>
        <item x="4705" e="0"/>
        <item x="4708" e="0"/>
        <item x="4709" e="0"/>
        <item x="4710" e="0"/>
        <item x="4711" e="0"/>
        <item x="4712" e="0"/>
        <item x="4713" e="0"/>
        <item x="4714" e="0"/>
        <item x="4715" e="0"/>
        <item x="4716" e="0"/>
        <item x="4717" e="0"/>
        <item x="4719" e="0"/>
        <item x="4721" e="0"/>
        <item x="4725" e="0"/>
        <item x="4726" e="0"/>
        <item x="4727" e="0"/>
        <item x="4734" e="0"/>
        <item x="4736" e="0"/>
        <item x="4737" e="0"/>
        <item x="4738" e="0"/>
        <item x="4739" e="0"/>
        <item x="4740" e="0"/>
        <item x="4741" e="0"/>
        <item x="4742" e="0"/>
        <item x="4743" e="0"/>
        <item x="4744" e="0"/>
        <item x="4745" e="0"/>
        <item x="4746" e="0"/>
        <item x="4747" e="0"/>
        <item x="4748" e="0"/>
        <item x="4760" e="0"/>
        <item x="4764" e="0"/>
        <item x="4768" e="0"/>
        <item x="4772" e="0"/>
        <item x="4776" e="0"/>
        <item x="4778" e="0"/>
        <item x="4781" e="0"/>
        <item x="4783" e="0"/>
        <item x="4784" e="0"/>
        <item x="4786" e="0"/>
        <item x="4795" e="0"/>
        <item x="4803" e="0"/>
        <item x="4804" e="0"/>
        <item x="4805" e="0"/>
        <item x="4806" e="0"/>
        <item x="4807" e="0"/>
        <item x="4808" e="0"/>
        <item x="4809" e="0"/>
        <item x="4810" e="0"/>
        <item x="4811" e="0"/>
        <item x="4812" e="0"/>
        <item x="4813" e="0"/>
        <item x="4814" e="0"/>
        <item x="4815" e="0"/>
        <item x="4816" e="0"/>
        <item x="4817" e="0"/>
        <item x="4818" e="0"/>
        <item x="4819" e="0"/>
        <item x="4820" e="0"/>
        <item x="4821" e="0"/>
        <item x="4822" e="0"/>
        <item x="4823" e="0"/>
        <item x="4824" e="0"/>
        <item x="4825" e="0"/>
        <item x="4830" e="0"/>
        <item x="4838" e="0"/>
        <item x="4869" e="0"/>
        <item x="4870" e="0"/>
        <item x="4873" e="0"/>
        <item x="4876" e="0"/>
        <item x="4884" e="0"/>
        <item x="4886" e="0"/>
        <item x="4887" e="0"/>
        <item x="4888" e="0"/>
        <item x="4889" e="0"/>
        <item x="4893" e="0"/>
        <item x="4895" e="0"/>
        <item x="4896" e="0"/>
        <item x="4910" e="0"/>
        <item x="4911" e="0"/>
        <item x="4916" e="0"/>
        <item x="4949" e="0"/>
        <item x="4953" e="0"/>
        <item x="4956" e="0"/>
        <item x="4957" e="0"/>
        <item x="4959" e="0"/>
        <item x="4961" e="0"/>
        <item x="4964" e="0"/>
        <item x="4965" e="0"/>
        <item x="4966" e="0"/>
        <item x="4968" e="0"/>
        <item x="4971" e="0"/>
        <item x="4974" e="0"/>
        <item x="4975" e="0"/>
        <item x="4976" e="0"/>
        <item x="4977" e="0"/>
        <item x="4978" e="0"/>
        <item x="4979" e="0"/>
        <item x="4980" e="0"/>
        <item x="4981" e="0"/>
        <item x="4982" e="0"/>
        <item x="4983" e="0"/>
        <item x="4984" e="0"/>
        <item x="4985" e="0"/>
        <item x="4986" e="0"/>
        <item x="4987" e="0"/>
        <item x="4988" e="0"/>
        <item x="4989" e="0"/>
        <item x="4990" e="0"/>
        <item x="4992" e="0"/>
        <item x="4993" e="0"/>
        <item x="4995" e="0"/>
        <item x="4996" e="0"/>
        <item x="4998" e="0"/>
        <item x="4999" e="0"/>
        <item x="5000" e="0"/>
        <item x="5003" e="0"/>
        <item x="5005" e="0"/>
        <item x="5010" e="0"/>
        <item x="5011" e="0"/>
        <item x="5012" e="0"/>
        <item x="5013" e="0"/>
        <item x="5015" e="0"/>
        <item x="5017" e="0"/>
        <item x="5019" e="0"/>
        <item x="5021" e="0"/>
        <item x="5022" e="0"/>
        <item x="5023" e="0"/>
        <item x="5025" e="0"/>
        <item x="5027" e="0"/>
        <item x="5028" e="0"/>
        <item x="5029" e="0"/>
        <item x="5031" e="0"/>
        <item x="5032" e="0"/>
        <item x="5033" e="0"/>
        <item x="5037" e="0"/>
        <item x="5042" e="0"/>
        <item x="5043" e="0"/>
        <item x="5051" e="0"/>
        <item x="5052" e="0"/>
        <item x="5053" e="0"/>
        <item x="5054" e="0"/>
        <item x="5055" e="0"/>
        <item x="5056" e="0"/>
        <item x="5074" e="0"/>
        <item x="5088" e="0"/>
        <item x="5089" e="0"/>
        <item x="5098" e="0"/>
        <item x="5107" e="0"/>
        <item x="5109" e="0"/>
        <item x="5111" e="0"/>
        <item x="5114" e="0"/>
        <item x="5115" e="0"/>
        <item x="5116" e="0"/>
        <item x="5117" e="0"/>
        <item x="5118" e="0"/>
        <item x="5119" e="0"/>
        <item x="5120" e="0"/>
        <item x="5121" e="0"/>
        <item x="5122" e="0"/>
        <item x="5123" e="0"/>
        <item x="5124" e="0"/>
        <item x="5125" e="0"/>
        <item x="5126" e="0"/>
        <item x="5127" e="0"/>
        <item x="5128" e="0"/>
        <item x="5129" e="0"/>
        <item x="5130" e="0"/>
        <item x="5131" e="0"/>
        <item x="5132" e="0"/>
        <item x="5133" e="0"/>
        <item x="5134" e="0"/>
        <item x="5135" e="0"/>
        <item x="5136" e="0"/>
        <item x="5137" e="0"/>
        <item x="5138" e="0"/>
        <item x="5139" e="0"/>
        <item x="5140" e="0"/>
        <item x="5141" e="0"/>
        <item x="5142" e="0"/>
        <item x="5143" e="0"/>
        <item x="5144" e="0"/>
        <item x="5145" e="0"/>
        <item x="5146" e="0"/>
        <item x="5147" e="0"/>
        <item x="5148" e="0"/>
        <item x="5149" e="0"/>
        <item x="5150" e="0"/>
        <item x="5164" e="0"/>
        <item x="5194" e="0"/>
        <item x="5203" e="0"/>
        <item x="5205" e="0"/>
        <item x="5208" e="0"/>
        <item x="5225" e="0"/>
        <item x="5226" e="0"/>
        <item x="5237" e="0"/>
        <item x="5247" e="0"/>
        <item x="5259" e="0"/>
        <item x="5260" e="0"/>
        <item x="5262" e="0"/>
        <item x="5263" e="0"/>
        <item x="5281" e="0"/>
        <item x="5286" e="0"/>
        <item x="5297" e="0"/>
        <item x="5304" e="0"/>
        <item x="5305" e="0"/>
        <item x="5307" e="0"/>
        <item x="5322" e="0"/>
        <item x="5326" e="0"/>
        <item x="5331" e="0"/>
        <item x="5336" e="0"/>
        <item x="5347" e="0"/>
        <item x="5355" e="0"/>
        <item x="5367" e="0"/>
        <item x="5372" e="0"/>
        <item x="5377" e="0"/>
        <item x="5389" e="0"/>
        <item x="5390" e="0"/>
        <item x="5391" e="0"/>
        <item x="5392" e="0"/>
        <item x="5393" e="0"/>
        <item x="5394" e="0"/>
        <item x="5395" e="0"/>
        <item x="5396" e="0"/>
        <item x="5397" e="0"/>
        <item x="5398" e="0"/>
        <item x="5399" e="0"/>
        <item x="5400" e="0"/>
        <item x="5401" e="0"/>
        <item x="5402" e="0"/>
        <item x="5403" e="0"/>
        <item x="5404" e="0"/>
        <item x="5406" e="0"/>
        <item x="5407" e="0"/>
        <item x="5408" e="0"/>
        <item x="5409" e="0"/>
        <item x="5410" e="0"/>
        <item x="5411" e="0"/>
        <item x="5413" e="0"/>
        <item x="5414" e="0"/>
        <item x="5415" e="0"/>
        <item x="5416" e="0"/>
        <item x="5418" e="0"/>
        <item x="5420" e="0"/>
        <item x="5422" e="0"/>
        <item x="5423" e="0"/>
        <item x="5424" e="0"/>
        <item x="5426" e="0"/>
        <item x="5427" e="0"/>
        <item x="5428" e="0"/>
        <item x="5429" e="0"/>
        <item x="5430" e="0"/>
        <item x="5432" e="0"/>
        <item x="5433" e="0"/>
        <item x="5434" e="0"/>
        <item x="5435" e="0"/>
        <item x="5437" e="0"/>
        <item x="5438" e="0"/>
        <item x="5439" e="0"/>
        <item x="5440" e="0"/>
        <item x="5441" e="0"/>
        <item x="5442" e="0"/>
        <item x="5443" e="0"/>
        <item x="5444" e="0"/>
        <item x="5445" e="0"/>
        <item x="5446" e="0"/>
        <item x="5447" e="0"/>
        <item x="5449" e="0"/>
        <item x="5451" e="0"/>
        <item x="5453" e="0"/>
        <item x="5464" e="0"/>
        <item x="5480" e="0"/>
        <item x="5505" e="0"/>
        <item x="5506" e="0"/>
        <item x="5508" e="0"/>
        <item x="5510" e="0"/>
        <item x="5513" e="0"/>
        <item x="5517" e="0"/>
        <item x="5521" e="0"/>
        <item x="5545" e="0"/>
        <item x="5550" e="0"/>
        <item x="5551" e="0"/>
        <item x="5559" e="0"/>
        <item x="5562" e="0"/>
        <item x="5563" e="0"/>
        <item x="5564" e="0"/>
        <item x="5565" e="0"/>
        <item x="5613" e="0"/>
        <item x="5615" e="0"/>
        <item x="5616" e="0"/>
        <item x="5617" e="0"/>
        <item x="5618" e="0"/>
        <item x="5619" e="0"/>
        <item x="5620" e="0"/>
        <item x="5621" e="0"/>
        <item x="5622" e="0"/>
        <item x="5623" e="0"/>
        <item x="5624" e="0"/>
        <item x="5625" e="0"/>
        <item x="5626" e="0"/>
        <item x="5627" e="0"/>
        <item x="5628" e="0"/>
        <item x="5629" e="0"/>
        <item x="5630" e="0"/>
        <item x="5631" e="0"/>
        <item x="5639" e="0"/>
        <item x="5651" e="0"/>
        <item x="5656" e="0"/>
        <item x="5665" e="0"/>
        <item x="5666" e="0"/>
        <item x="5671" e="0"/>
        <item x="5673" e="0"/>
        <item x="5681" e="0"/>
        <item x="5687" e="0"/>
        <item x="5688" e="0"/>
        <item x="5695" e="0"/>
        <item x="5700" e="0"/>
        <item x="5704" e="0"/>
        <item x="5709" e="0"/>
        <item x="5714" e="0"/>
        <item x="5720" e="0"/>
        <item x="5722" e="0"/>
        <item x="5723" e="0"/>
        <item x="5725" e="0"/>
        <item x="5726" e="0"/>
        <item x="5730" e="0"/>
        <item x="5738" e="0"/>
        <item x="5759" e="0"/>
        <item x="5767" e="0"/>
        <item x="5768" e="0"/>
        <item x="5769" e="0"/>
        <item x="5771" e="0"/>
        <item x="5797" e="0"/>
        <item x="5801" e="0"/>
        <item x="5802" e="0"/>
        <item x="5803" e="0"/>
        <item x="5805" e="0"/>
        <item x="5823" e="0"/>
        <item x="5824" e="0"/>
        <item x="5828" e="0"/>
        <item x="5833" e="0"/>
        <item x="5834" e="0"/>
        <item x="5835" e="0"/>
        <item x="5837" e="0"/>
        <item x="5840" e="0"/>
        <item x="5841" e="0"/>
        <item x="5852" e="0"/>
        <item x="5854" e="0"/>
        <item x="5857" e="0"/>
        <item x="5858" e="0"/>
        <item x="5862" e="0"/>
        <item x="5872" e="0"/>
        <item x="5876" e="0"/>
        <item x="5884" e="0"/>
        <item x="5889" e="0"/>
        <item x="5893" e="0"/>
        <item x="5913" e="0"/>
        <item x="5914" e="0"/>
        <item x="5917" e="0"/>
        <item x="5922" e="0"/>
        <item x="5926" e="0"/>
        <item x="5935" e="0"/>
        <item x="5936" e="0"/>
        <item x="5941" e="0"/>
        <item x="5942" e="0"/>
        <item x="5943" e="0"/>
        <item x="5944" e="0"/>
        <item x="5945" e="0"/>
        <item x="5946" e="0"/>
        <item x="5947" e="0"/>
        <item x="5948" e="0"/>
        <item x="5949" e="0"/>
        <item x="5950" e="0"/>
        <item x="5951" e="0"/>
        <item x="5952" e="0"/>
        <item x="5953" e="0"/>
        <item x="5954" e="0"/>
        <item x="5955" e="0"/>
        <item x="5956" e="0"/>
        <item x="5957" e="0"/>
        <item x="5958" e="0"/>
        <item x="5959" e="0"/>
        <item x="5960" e="0"/>
        <item x="5961" e="0"/>
        <item x="5962" e="0"/>
        <item x="5963" e="0"/>
        <item x="5964" e="0"/>
        <item x="5965" e="0"/>
        <item x="5966" e="0"/>
        <item x="5967" e="0"/>
        <item x="5968" e="0"/>
        <item x="5969" e="0"/>
        <item x="5970" e="0"/>
        <item x="5971" e="0"/>
        <item x="5977" e="0"/>
        <item x="5979" e="0"/>
        <item x="5991" e="0"/>
        <item x="6035" e="0"/>
        <item x="6057" e="0"/>
        <item x="6066" e="0"/>
        <item x="6080" e="0"/>
        <item x="6083" e="0"/>
        <item x="6093" e="0"/>
        <item x="6096" e="0"/>
        <item x="6101" e="0"/>
        <item x="6111" e="0"/>
        <item x="6154" e="0"/>
        <item x="6156" e="0"/>
        <item x="6170" e="0"/>
        <item x="6171" e="0"/>
        <item x="6176" e="0"/>
        <item x="6177" e="0"/>
        <item x="6178" e="0"/>
        <item x="6227" e="0"/>
        <item x="6239" e="0"/>
        <item x="6243" e="0"/>
        <item x="6283" e="0"/>
        <item x="6284" e="0"/>
        <item x="6285" e="0"/>
        <item x="6289" e="0"/>
        <item x="6290" e="0"/>
        <item x="6293" e="0"/>
        <item x="6294" e="0"/>
        <item x="6306" e="0"/>
        <item x="6307" e="0"/>
        <item x="6308" e="0"/>
        <item x="6323" e="0"/>
        <item x="6325" e="0"/>
        <item x="6326" e="0"/>
        <item x="6332" e="0"/>
        <item x="6333" e="0"/>
        <item x="6334" e="0"/>
        <item x="6335" e="0"/>
        <item x="6349" e="0"/>
        <item x="6350" e="0"/>
        <item x="6356" e="0"/>
        <item x="6357" e="0"/>
        <item x="6359" e="0"/>
        <item x="6360" e="0"/>
        <item x="6361" e="0"/>
        <item x="6362" e="0"/>
        <item x="6363" e="0"/>
        <item x="6364" e="0"/>
        <item x="6365" e="0"/>
        <item x="6366" e="0"/>
        <item x="6367" e="0"/>
        <item x="6368" e="0"/>
        <item x="6369" e="0"/>
        <item x="6370" e="0"/>
        <item x="6372" e="0"/>
        <item x="6402" e="0"/>
        <item x="6403" e="0"/>
        <item x="6412" e="0"/>
        <item x="6414" e="0"/>
        <item x="6424" e="0"/>
        <item x="6426" e="0"/>
        <item x="6427" e="0"/>
        <item x="6456" e="0"/>
        <item x="6459" e="0"/>
        <item x="6461" e="0"/>
        <item x="6465" e="0"/>
        <item x="6486" e="0"/>
        <item x="6495" e="0"/>
        <item x="6503" e="0"/>
        <item x="6509" e="0"/>
        <item x="6518" e="0"/>
        <item x="6522" e="0"/>
        <item x="6524" e="0"/>
        <item x="6555" e="0"/>
        <item x="6558" e="0"/>
        <item x="6560" e="0"/>
        <item x="6561" e="0"/>
        <item x="6563" e="0"/>
        <item x="6564" e="0"/>
        <item x="6565" e="0"/>
        <item x="6566" e="0"/>
        <item x="6567" e="0"/>
        <item x="6570" e="0"/>
        <item x="6582" e="0"/>
        <item x="6590" e="0"/>
        <item x="6592" e="0"/>
        <item x="6594" e="0"/>
        <item x="6599" e="0"/>
        <item x="6606" e="0"/>
        <item x="6612" e="0"/>
        <item x="6613" e="0"/>
        <item x="6620" e="0"/>
        <item x="6624" e="0"/>
        <item x="6625" e="0"/>
        <item x="6626" e="0"/>
        <item x="6628" e="0"/>
        <item x="6629" e="0"/>
        <item x="6633" e="0"/>
        <item x="6636" e="0"/>
        <item x="6645" e="0"/>
        <item x="6654" e="0"/>
        <item x="6679" e="0"/>
        <item x="6696" e="0"/>
        <item x="6699" e="0"/>
        <item x="6701" e="0"/>
        <item x="6705" e="0"/>
        <item x="6707" e="0"/>
        <item x="6709" e="0"/>
        <item x="6711" e="0"/>
        <item x="6713" e="0"/>
        <item x="6714" e="0"/>
        <item x="6715" e="0"/>
        <item x="6716" e="0"/>
        <item x="6717" e="0"/>
        <item x="6720" e="0"/>
        <item x="6722" e="0"/>
        <item x="6723" e="0"/>
        <item x="6724" e="0"/>
        <item x="6726" e="0"/>
        <item x="6743" e="0"/>
        <item x="6744" e="0"/>
        <item x="6745" e="0"/>
        <item x="6750" e="0"/>
        <item x="6755" e="0"/>
        <item x="6756" e="0"/>
        <item x="6757" e="0"/>
        <item x="6758" e="0"/>
        <item x="6759" e="0"/>
        <item x="6760" e="0"/>
        <item x="6761" e="0"/>
        <item x="6762" e="0"/>
        <item x="6764" e="0"/>
      </items>
    </pivotField>
    <pivotField axis="axisPage" compact="0" allDrilled="1" outline="0" showAll="0" dataSourceSort="1" defaultSubtotal="0" defaultAttributeDrillState="1"/>
    <pivotField axis="axisPage" compact="0" allDrilled="1" outline="0" showAll="0" dataSourceSort="1" defaultSubtotal="0" defaultAttributeDrillState="1"/>
    <pivotField axis="axisPage" compact="0" allDrilled="1" outline="0" showAll="0" dataSourceSort="1" defaultSubtotal="0" defaultAttributeDrillState="1"/>
    <pivotField axis="axisPage" compact="0" allDrilled="1" outline="0" showAll="0" dataSourceSort="1" defaultSubtotal="0" defaultAttributeDrillState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axis="axisPage" compact="0" allDrilled="1" outline="0" showAll="0" dataSourceSort="1" defaultSubtotal="0" defaultAttributeDrillState="1"/>
    <pivotField axis="axisPage" compact="0" allDrilled="1" outline="0" showAll="0" dataSourceSort="1" defaultSubtotal="0" defaultAttributeDrillState="1"/>
    <pivotField axis="axisPage" compact="0" allDrilled="1" outline="0" showAll="0" dataSourceSort="1" defaultSubtotal="0" defaultAttributeDrillState="1"/>
    <pivotField axis="axisPage" compact="0" allDrilled="1" outline="0" showAll="0" dataSourceSort="1" defaultSubtotal="0" defaultAttributeDrillState="1"/>
  </pivotFields>
  <rowFields count="4">
    <field x="0"/>
    <field x="1"/>
    <field x="10"/>
    <field x="12"/>
  </rowFields>
  <rowItems count="294">
    <i>
      <x/>
      <x v="118"/>
      <x v="2"/>
    </i>
    <i r="1">
      <x v="119"/>
      <x v="48"/>
    </i>
    <i r="1">
      <x v="120"/>
      <x v="181"/>
    </i>
    <i r="1">
      <x v="121"/>
      <x v="250"/>
    </i>
    <i r="1">
      <x v="122"/>
      <x v="66"/>
    </i>
    <i r="1">
      <x v="123"/>
      <x v="64"/>
    </i>
    <i r="1">
      <x v="124"/>
      <x v="68"/>
    </i>
    <i r="1">
      <x v="125"/>
      <x v="56"/>
    </i>
    <i r="1">
      <x v="126"/>
      <x v="52"/>
    </i>
    <i r="1">
      <x v="127"/>
      <x v="49"/>
    </i>
    <i r="1">
      <x v="128"/>
      <x v="91"/>
    </i>
    <i r="1">
      <x v="129"/>
      <x v="93"/>
    </i>
    <i r="1">
      <x v="130"/>
      <x v="92"/>
    </i>
    <i r="1">
      <x v="131"/>
      <x v="94"/>
    </i>
    <i r="1">
      <x v="132"/>
      <x v="284"/>
    </i>
    <i r="1">
      <x v="133"/>
      <x v="65"/>
    </i>
    <i r="1">
      <x v="134"/>
      <x v="79"/>
    </i>
    <i r="1">
      <x v="135"/>
      <x v="80"/>
    </i>
    <i r="1">
      <x v="136"/>
      <x v="81"/>
    </i>
    <i r="1">
      <x v="137"/>
      <x v="78"/>
    </i>
    <i r="1">
      <x v="138"/>
      <x v="50"/>
    </i>
    <i r="1">
      <x v="139"/>
      <x v="111"/>
    </i>
    <i r="1">
      <x v="140"/>
      <x v="90"/>
    </i>
    <i r="1">
      <x v="141"/>
      <x v="71"/>
    </i>
    <i r="1">
      <x v="142"/>
      <x v="67"/>
    </i>
    <i r="1">
      <x v="143"/>
      <x v="96"/>
    </i>
    <i r="1">
      <x v="144"/>
      <x v="53"/>
    </i>
    <i r="1">
      <x v="145"/>
      <x v="76"/>
    </i>
    <i r="1">
      <x v="146"/>
      <x v="72"/>
    </i>
    <i r="1">
      <x v="147"/>
      <x v="61"/>
    </i>
    <i r="1">
      <x v="148"/>
      <x v="75"/>
    </i>
    <i r="1">
      <x v="149"/>
      <x v="51"/>
    </i>
    <i r="1">
      <x v="150"/>
      <x v="55"/>
    </i>
    <i r="1">
      <x v="151"/>
      <x v="84"/>
    </i>
    <i r="1">
      <x v="152"/>
      <x v="77"/>
    </i>
    <i r="1">
      <x v="153"/>
      <x v="59"/>
    </i>
    <i r="1">
      <x v="154"/>
      <x v="63"/>
    </i>
    <i r="1">
      <x v="155"/>
      <x v="88"/>
    </i>
    <i r="1">
      <x v="156"/>
      <x v="87"/>
    </i>
    <i r="1">
      <x v="157"/>
      <x v="95"/>
    </i>
    <i r="1">
      <x v="158"/>
      <x v="62"/>
    </i>
    <i r="1">
      <x v="159"/>
      <x v="85"/>
    </i>
    <i r="1">
      <x v="160"/>
      <x v="108"/>
    </i>
    <i r="1">
      <x v="161"/>
      <x v="102"/>
    </i>
    <i r="1">
      <x v="162"/>
      <x v="4"/>
    </i>
    <i r="1">
      <x v="163"/>
      <x v="10"/>
    </i>
    <i r="1">
      <x v="164"/>
      <x v="9"/>
    </i>
    <i r="1">
      <x v="165"/>
      <x v="132"/>
    </i>
    <i r="1">
      <x v="166"/>
      <x v="121"/>
    </i>
    <i r="1">
      <x v="167"/>
      <x v="123"/>
    </i>
    <i r="1">
      <x v="168"/>
      <x v="122"/>
    </i>
    <i r="1">
      <x v="169"/>
      <x v="120"/>
    </i>
    <i r="1">
      <x v="170"/>
      <x v="119"/>
    </i>
    <i r="1">
      <x v="171"/>
      <x v="125"/>
    </i>
    <i r="1">
      <x v="172"/>
      <x v="112"/>
    </i>
    <i r="1">
      <x v="173"/>
      <x v="107"/>
    </i>
    <i r="1">
      <x v="174"/>
      <x v="116"/>
    </i>
    <i r="1">
      <x v="175"/>
      <x v="109"/>
    </i>
    <i r="1">
      <x v="176"/>
      <x v="104"/>
    </i>
    <i r="1">
      <x v="177"/>
      <x v="110"/>
    </i>
    <i r="1">
      <x v="178"/>
      <x v="124"/>
    </i>
    <i r="1">
      <x v="179"/>
      <x v="127"/>
    </i>
    <i r="1">
      <x v="180"/>
      <x v="99"/>
    </i>
    <i r="1">
      <x v="181"/>
      <x v="1"/>
    </i>
    <i r="1">
      <x v="182"/>
      <x v="184"/>
    </i>
    <i r="1">
      <x v="183"/>
      <x v="136"/>
    </i>
    <i r="1">
      <x v="184"/>
      <x v="254"/>
    </i>
    <i r="1">
      <x v="185"/>
      <x v="256"/>
    </i>
    <i r="1">
      <x v="186"/>
      <x v="255"/>
    </i>
    <i r="1">
      <x v="187"/>
      <x v="240"/>
    </i>
    <i r="1">
      <x v="188"/>
      <x v="210"/>
    </i>
    <i r="1">
      <x v="189"/>
      <x v="243"/>
    </i>
    <i r="1">
      <x v="190"/>
      <x v="239"/>
    </i>
    <i r="1">
      <x v="191"/>
      <x v="238"/>
    </i>
    <i r="1">
      <x v="192"/>
      <x v="174"/>
    </i>
    <i r="1">
      <x v="193"/>
      <x v="138"/>
    </i>
    <i r="1">
      <x v="194"/>
      <x v="175"/>
    </i>
    <i r="1">
      <x v="195"/>
      <x v="241"/>
    </i>
    <i r="1">
      <x v="196"/>
      <x v="157"/>
    </i>
    <i r="1">
      <x v="197"/>
      <x v="165"/>
    </i>
    <i r="1">
      <x v="198"/>
      <x v="185"/>
    </i>
    <i r="1">
      <x v="199"/>
      <x v="171"/>
    </i>
    <i r="1">
      <x v="200"/>
      <x v="282"/>
    </i>
    <i r="1">
      <x v="201"/>
      <x v="277"/>
    </i>
    <i r="1">
      <x v="202"/>
      <x v="271"/>
    </i>
    <i r="1">
      <x v="203"/>
      <x v="140"/>
    </i>
    <i r="1">
      <x v="204"/>
      <x v="169"/>
    </i>
    <i r="1">
      <x v="205"/>
      <x v="167"/>
    </i>
    <i r="1">
      <x v="206"/>
      <x v="192"/>
    </i>
    <i r="1">
      <x v="207"/>
      <x v="168"/>
    </i>
    <i r="1">
      <x v="208"/>
      <x v="287"/>
    </i>
    <i r="1">
      <x v="209"/>
      <x v="289"/>
    </i>
    <i r="1">
      <x v="210"/>
      <x v="288"/>
    </i>
    <i r="1">
      <x v="211"/>
      <x v="257"/>
    </i>
    <i r="1">
      <x v="212"/>
      <x v="258"/>
    </i>
    <i r="1">
      <x v="213"/>
      <x v="259"/>
    </i>
    <i r="1">
      <x v="214"/>
      <x v="163"/>
    </i>
    <i r="1">
      <x v="215"/>
      <x v="260"/>
    </i>
    <i r="1">
      <x v="216"/>
      <x v="247"/>
    </i>
    <i r="1">
      <x v="217"/>
      <x v="270"/>
    </i>
    <i r="1">
      <x v="218"/>
      <x v="272"/>
    </i>
    <i r="1">
      <x v="219"/>
      <x v="8"/>
    </i>
    <i r="1">
      <x v="220"/>
      <x v="276"/>
    </i>
    <i r="1">
      <x v="221"/>
      <x v="227"/>
    </i>
    <i r="1">
      <x v="222"/>
      <x v="237"/>
    </i>
    <i r="1">
      <x v="223"/>
      <x v="236"/>
    </i>
    <i r="1">
      <x v="224"/>
      <x v="3"/>
    </i>
    <i r="1">
      <x v="225"/>
      <x v="230"/>
    </i>
    <i r="1">
      <x v="226"/>
      <x v="173"/>
    </i>
    <i r="1">
      <x v="227"/>
      <x v="172"/>
    </i>
    <i r="1">
      <x v="228"/>
      <x v="275"/>
    </i>
    <i r="1">
      <x v="229"/>
      <x v="218"/>
    </i>
    <i r="1">
      <x v="230"/>
      <x v="246"/>
    </i>
    <i r="1">
      <x v="231"/>
      <x v="225"/>
    </i>
    <i r="1">
      <x v="232"/>
      <x v="229"/>
    </i>
    <i r="1">
      <x v="233"/>
      <x v="179"/>
    </i>
    <i r="1">
      <x v="234"/>
      <x v="283"/>
    </i>
    <i r="1">
      <x v="235"/>
      <x v="228"/>
    </i>
    <i r="1">
      <x v="236"/>
      <x v="251"/>
    </i>
    <i r="1">
      <x v="237"/>
      <x v="69"/>
    </i>
    <i r="1">
      <x v="238"/>
      <x v="70"/>
    </i>
    <i r="1">
      <x v="239"/>
      <x v="58"/>
    </i>
    <i r="1">
      <x v="240"/>
      <x v="74"/>
    </i>
    <i r="1">
      <x v="241"/>
      <x v="73"/>
    </i>
    <i r="1">
      <x v="242"/>
      <x v="57"/>
    </i>
    <i r="1">
      <x v="243"/>
      <x v="98"/>
    </i>
    <i r="1">
      <x v="244"/>
      <x v="97"/>
    </i>
    <i r="1">
      <x v="245"/>
      <x v="54"/>
    </i>
    <i r="1">
      <x v="246"/>
      <x v="60"/>
    </i>
    <i r="1">
      <x v="247"/>
      <x v="5"/>
    </i>
    <i r="1">
      <x v="248"/>
      <x v="16"/>
    </i>
    <i r="1">
      <x v="249"/>
      <x v="89"/>
    </i>
    <i r="1">
      <x v="250"/>
      <x v="269"/>
    </i>
    <i r="1">
      <x v="251"/>
      <x v="268"/>
    </i>
    <i r="1">
      <x v="252"/>
      <x v="86"/>
    </i>
    <i r="1">
      <x v="253"/>
      <x v="19"/>
    </i>
    <i r="1">
      <x v="254"/>
      <x v="20"/>
    </i>
    <i r="1">
      <x v="255"/>
      <x v="82"/>
    </i>
    <i r="1">
      <x v="256"/>
      <x v="83"/>
    </i>
    <i r="1">
      <x v="257"/>
      <x v="180"/>
    </i>
    <i r="1">
      <x v="258"/>
      <x v="200"/>
    </i>
    <i r="1">
      <x v="259"/>
      <x v="202"/>
    </i>
    <i r="1">
      <x v="260"/>
      <x v="201"/>
    </i>
    <i r="1">
      <x v="261"/>
      <x v="199"/>
    </i>
    <i r="1">
      <x v="262"/>
      <x v="198"/>
    </i>
    <i r="1">
      <x v="263"/>
      <x v="196"/>
    </i>
    <i r="1">
      <x v="264"/>
      <x v="195"/>
    </i>
    <i r="1">
      <x v="265"/>
      <x v="197"/>
    </i>
    <i r="1">
      <x v="266"/>
      <x v="135"/>
    </i>
    <i r="1">
      <x v="267"/>
      <x v="106"/>
    </i>
    <i r="1">
      <x v="268"/>
      <x v="129"/>
    </i>
    <i r="1">
      <x v="269"/>
      <x v="186"/>
    </i>
    <i r="1">
      <x v="270"/>
      <x v="7"/>
    </i>
    <i r="1">
      <x v="271"/>
      <x v="221"/>
    </i>
    <i r="1">
      <x v="272"/>
      <x v="253"/>
    </i>
    <i r="1">
      <x v="273"/>
      <x v="133"/>
    </i>
    <i r="1">
      <x v="274"/>
      <x v="126"/>
    </i>
    <i r="1">
      <x v="275"/>
      <x v="103"/>
    </i>
    <i r="1">
      <x v="276"/>
      <x v="101"/>
    </i>
    <i r="1">
      <x v="277"/>
      <x v="6"/>
    </i>
    <i r="1">
      <x v="278"/>
      <x v="117"/>
    </i>
    <i r="1">
      <x v="279"/>
      <x v="114"/>
    </i>
    <i r="1">
      <x v="280"/>
      <x v="100"/>
    </i>
    <i r="1">
      <x v="281"/>
      <x v="100"/>
    </i>
    <i r="1">
      <x v="282"/>
      <x v="134"/>
    </i>
    <i r="1">
      <x v="283"/>
      <x v="131"/>
    </i>
    <i r="1">
      <x v="284"/>
      <x v="115"/>
    </i>
    <i r="1">
      <x v="285"/>
      <x v="118"/>
    </i>
    <i r="1">
      <x v="286"/>
      <x v="128"/>
    </i>
    <i r="1">
      <x v="287"/>
      <x v="130"/>
    </i>
    <i r="1">
      <x v="288"/>
      <x v="14"/>
    </i>
    <i r="1">
      <x v="289"/>
      <x v="105"/>
    </i>
    <i r="1">
      <x v="290"/>
      <x v="113"/>
    </i>
    <i r="1">
      <x v="291"/>
      <x v="11"/>
    </i>
    <i r="1">
      <x v="292"/>
      <x v="117"/>
    </i>
    <i>
      <x v="1"/>
      <x/>
      <x v="166"/>
    </i>
    <i r="1">
      <x v="1"/>
      <x v="15"/>
    </i>
    <i r="1">
      <x v="2"/>
      <x v="161"/>
    </i>
    <i r="1">
      <x v="3"/>
      <x v="139"/>
    </i>
    <i r="1">
      <x v="4"/>
      <x/>
    </i>
    <i r="1">
      <x v="5"/>
      <x v="252"/>
    </i>
    <i r="1">
      <x v="6"/>
      <x v="36"/>
    </i>
    <i r="1">
      <x v="7"/>
      <x v="42"/>
    </i>
    <i r="1">
      <x v="8"/>
      <x v="235"/>
    </i>
    <i r="1">
      <x v="9"/>
      <x v="222"/>
    </i>
    <i r="1">
      <x v="10"/>
      <x v="223"/>
    </i>
    <i r="1">
      <x v="11"/>
      <x v="217"/>
    </i>
    <i r="1">
      <x v="12"/>
      <x v="28"/>
    </i>
    <i r="1">
      <x v="13"/>
      <x v="156"/>
    </i>
    <i r="1">
      <x v="14"/>
      <x v="248"/>
    </i>
    <i r="1">
      <x v="15"/>
      <x v="216"/>
    </i>
    <i r="1">
      <x v="16"/>
      <x v="141"/>
    </i>
    <i r="1">
      <x v="17"/>
      <x v="29"/>
    </i>
    <i r="1">
      <x v="18"/>
      <x v="37"/>
    </i>
    <i r="1">
      <x v="19"/>
      <x v="211"/>
    </i>
    <i r="1">
      <x v="20"/>
      <x v="38"/>
    </i>
    <i r="1">
      <x v="21"/>
      <x v="242"/>
    </i>
    <i r="1">
      <x v="22"/>
      <x v="30"/>
    </i>
    <i r="1">
      <x v="23"/>
      <x v="280"/>
    </i>
    <i r="1">
      <x v="24"/>
      <x v="35"/>
    </i>
    <i r="1">
      <x v="25"/>
      <x v="27"/>
    </i>
    <i r="1">
      <x v="26"/>
      <x v="212"/>
    </i>
    <i r="1">
      <x v="27"/>
      <x v="279"/>
    </i>
    <i r="1">
      <x v="28"/>
      <x v="145"/>
    </i>
    <i r="1">
      <x v="29"/>
      <x v="232"/>
    </i>
    <i r="1">
      <x v="30"/>
      <x v="32"/>
    </i>
    <i r="1">
      <x v="31"/>
      <x v="182"/>
    </i>
    <i r="1">
      <x v="32"/>
      <x v="285"/>
    </i>
    <i r="1">
      <x v="33"/>
      <x v="286"/>
    </i>
    <i r="1">
      <x v="34"/>
      <x v="245"/>
    </i>
    <i r="1">
      <x v="35"/>
      <x v="274"/>
    </i>
    <i r="1">
      <x v="36"/>
      <x v="40"/>
    </i>
    <i r="1">
      <x v="37"/>
      <x v="265"/>
    </i>
    <i r="1">
      <x v="38"/>
      <x v="263"/>
    </i>
    <i r="1">
      <x v="39"/>
      <x v="266"/>
    </i>
    <i r="1">
      <x v="40"/>
      <x v="261"/>
    </i>
    <i r="1">
      <x v="41"/>
      <x v="264"/>
    </i>
    <i r="1">
      <x v="42"/>
      <x v="262"/>
    </i>
    <i r="1">
      <x v="43"/>
      <x v="33"/>
    </i>
    <i r="1">
      <x v="44"/>
      <x v="273"/>
    </i>
    <i r="1">
      <x v="45"/>
      <x v="147"/>
    </i>
    <i r="1">
      <x v="46"/>
      <x v="213"/>
    </i>
    <i r="1">
      <x v="47"/>
      <x v="244"/>
    </i>
    <i r="1">
      <x v="48"/>
      <x v="206"/>
    </i>
    <i r="1">
      <x v="49"/>
      <x v="226"/>
    </i>
    <i r="1">
      <x v="50"/>
      <x v="148"/>
    </i>
    <i r="1">
      <x v="51"/>
      <x v="39"/>
    </i>
    <i r="1">
      <x v="52"/>
      <x v="26"/>
    </i>
    <i r="1">
      <x v="53"/>
      <x v="142"/>
    </i>
    <i r="1">
      <x v="54"/>
      <x v="209"/>
    </i>
    <i r="1">
      <x v="55"/>
      <x v="207"/>
    </i>
    <i r="1">
      <x v="56"/>
      <x v="215"/>
    </i>
    <i r="1">
      <x v="57"/>
      <x v="233"/>
    </i>
    <i r="1">
      <x v="58"/>
      <x v="22"/>
    </i>
    <i r="1">
      <x v="59"/>
      <x v="234"/>
    </i>
    <i r="1">
      <x v="60"/>
      <x v="45"/>
    </i>
    <i r="1">
      <x v="61"/>
      <x v="149"/>
    </i>
    <i r="1">
      <x v="62"/>
      <x v="43"/>
    </i>
    <i r="1">
      <x v="63"/>
      <x v="21"/>
    </i>
    <i r="1">
      <x v="64"/>
      <x v="137"/>
    </i>
    <i r="1">
      <x v="65"/>
      <x v="249"/>
    </i>
    <i r="1">
      <x v="66"/>
      <x v="193"/>
    </i>
    <i r="1">
      <x v="67"/>
      <x v="281"/>
    </i>
    <i r="1">
      <x v="68"/>
      <x v="44"/>
    </i>
    <i r="1">
      <x v="69"/>
      <x v="164"/>
    </i>
    <i r="1">
      <x v="70"/>
      <x v="183"/>
    </i>
    <i r="1">
      <x v="71"/>
      <x v="46"/>
    </i>
    <i r="1">
      <x v="72"/>
      <x v="41"/>
    </i>
    <i r="1">
      <x v="73"/>
      <x v="158"/>
    </i>
    <i r="1">
      <x v="74"/>
      <x v="47"/>
    </i>
    <i r="1">
      <x v="75"/>
      <x v="231"/>
    </i>
    <i r="1">
      <x v="76"/>
      <x v="31"/>
    </i>
    <i r="1">
      <x v="77"/>
      <x v="278"/>
    </i>
    <i r="1">
      <x v="78"/>
      <x v="159"/>
    </i>
    <i r="1">
      <x v="79"/>
      <x v="143"/>
    </i>
    <i r="1">
      <x v="80"/>
      <x v="205"/>
    </i>
    <i r="1">
      <x v="81"/>
      <x v="204"/>
    </i>
    <i r="1">
      <x v="82"/>
      <x v="170"/>
    </i>
    <i r="1">
      <x v="83"/>
      <x v="203"/>
    </i>
    <i r="1">
      <x v="84"/>
      <x v="162"/>
    </i>
    <i r="1">
      <x v="85"/>
      <x v="34"/>
    </i>
    <i r="1">
      <x v="86"/>
      <x v="220"/>
    </i>
    <i r="1">
      <x v="87"/>
      <x v="219"/>
    </i>
    <i r="1">
      <x v="88"/>
      <x v="208"/>
    </i>
    <i r="1">
      <x v="89"/>
      <x v="144"/>
    </i>
    <i r="1">
      <x v="90"/>
      <x v="191"/>
    </i>
    <i r="1">
      <x v="91"/>
      <x v="214"/>
    </i>
    <i r="1">
      <x v="92"/>
      <x v="146"/>
    </i>
    <i r="1">
      <x v="93"/>
      <x v="187"/>
    </i>
    <i r="1">
      <x v="94"/>
      <x v="267"/>
    </i>
    <i r="1">
      <x v="95"/>
      <x v="12"/>
    </i>
    <i r="1">
      <x v="96"/>
      <x v="194"/>
    </i>
    <i r="1">
      <x v="97"/>
      <x v="13"/>
    </i>
    <i r="1">
      <x v="98"/>
      <x v="160"/>
    </i>
    <i r="1">
      <x v="99"/>
      <x v="224"/>
    </i>
    <i r="1">
      <x v="100"/>
      <x v="18"/>
    </i>
    <i r="1">
      <x v="101"/>
      <x v="17"/>
    </i>
    <i r="1">
      <x v="102"/>
      <x v="188"/>
    </i>
    <i r="1">
      <x v="103"/>
      <x v="189"/>
    </i>
    <i r="1">
      <x v="104"/>
      <x v="190"/>
    </i>
    <i r="1">
      <x v="105"/>
      <x v="151"/>
    </i>
    <i r="1">
      <x v="106"/>
      <x v="150"/>
    </i>
    <i r="1">
      <x v="107"/>
      <x v="154"/>
    </i>
    <i r="1">
      <x v="108"/>
      <x v="155"/>
    </i>
    <i r="1">
      <x v="109"/>
      <x v="152"/>
    </i>
    <i r="1">
      <x v="110"/>
      <x v="153"/>
    </i>
    <i r="1">
      <x v="111"/>
      <x v="197"/>
    </i>
    <i r="1">
      <x v="112"/>
      <x v="24"/>
    </i>
    <i r="1">
      <x v="113"/>
      <x v="25"/>
    </i>
    <i r="1">
      <x v="114"/>
      <x v="23"/>
    </i>
    <i r="1">
      <x v="115"/>
      <x v="178"/>
    </i>
    <i r="1">
      <x v="116"/>
      <x v="177"/>
    </i>
    <i r="1">
      <x v="117"/>
      <x v="176"/>
    </i>
    <i t="grand">
      <x/>
    </i>
  </rowItems>
  <colFields count="1">
    <field x="9"/>
  </colFields>
  <colItems count="4">
    <i>
      <x/>
    </i>
    <i>
      <x v="1"/>
    </i>
    <i>
      <x v="2"/>
    </i>
    <i t="grand">
      <x/>
    </i>
  </colItems>
  <pageFields count="9">
    <pageField fld="8" hier="534" name="[OLAPFUND].[NameAttribute].[All]" cap="All"/>
    <pageField fld="16" hier="572" name="[Transaction date].[Month].[All]" cap="All"/>
    <pageField fld="15" hier="540" name="[OLAPNBU].[NameAttribute].[All]" cap="All"/>
    <pageField fld="13" hier="535" name="[OLAPFUND].[ValueAttribute].[All]" cap="All"/>
    <pageField fld="14" hier="541" name="[OLAPNBU].[ValueAttribute].[All]" cap="All"/>
    <pageField fld="23" hier="519" name="[Ledger transaction].[Posting type].&amp;[0]" cap="None"/>
    <pageField fld="22" hier="517" name="[Ledger transaction].[Fiscal period type].&amp;[1]" cap="Operating"/>
    <pageField fld="25" hier="504" name="[Ledger budget].[Budget register entry status].&amp;[1]" cap="Completed"/>
    <pageField fld="24" hier="505" name="[Ledger budget].[Budget type].&amp;[1]" cap="Original budget"/>
  </pageFields>
  <dataFields count="1">
    <dataField name="Actual" fld="11" baseField="0" baseItem="0"/>
  </dataFields>
  <formats count="268">
    <format dxfId="26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68">
      <pivotArea outline="0" collapsedLevelsAreSubtotals="1" fieldPosition="0"/>
    </format>
    <format dxfId="267">
      <pivotArea dataOnly="0" labelOnly="1" outline="0" fieldPosition="0">
        <references count="1">
          <reference field="0" count="0"/>
        </references>
      </pivotArea>
    </format>
    <format dxfId="266">
      <pivotArea dataOnly="0" labelOnly="1" outline="0" fieldPosition="0">
        <references count="1">
          <reference field="13" count="0"/>
        </references>
      </pivotArea>
    </format>
    <format dxfId="265">
      <pivotArea dataOnly="0" labelOnly="1" outline="0" fieldPosition="0">
        <references count="1">
          <reference field="14" count="0"/>
        </references>
      </pivotArea>
    </format>
    <format dxfId="264">
      <pivotArea dataOnly="0" labelOnly="1" outline="0" fieldPosition="0">
        <references count="1">
          <reference field="9" count="0"/>
        </references>
      </pivotArea>
    </format>
    <format dxfId="26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62">
      <pivotArea grandRow="1" outline="0" collapsedLevelsAreSubtotals="1" fieldPosition="0"/>
    </format>
    <format dxfId="261">
      <pivotArea field="10" type="button" dataOnly="0" labelOnly="1" outline="0" axis="axisRow" fieldPosition="2"/>
    </format>
    <format dxfId="26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59">
      <pivotArea dataOnly="0" labelOnly="1" outline="0" fieldPosition="0">
        <references count="1">
          <reference field="0" count="0"/>
        </references>
      </pivotArea>
    </format>
    <format dxfId="258">
      <pivotArea dataOnly="0" labelOnly="1" outline="0" fieldPosition="0">
        <references count="1">
          <reference field="8" count="0"/>
        </references>
      </pivotArea>
    </format>
    <format dxfId="257">
      <pivotArea dataOnly="0" labelOnly="1" outline="0" fieldPosition="0">
        <references count="1">
          <reference field="15" count="0"/>
        </references>
      </pivotArea>
    </format>
    <format dxfId="256">
      <pivotArea dataOnly="0" labelOnly="1" outline="0" fieldPosition="0">
        <references count="1">
          <reference field="13" count="0"/>
        </references>
      </pivotArea>
    </format>
    <format dxfId="255">
      <pivotArea dataOnly="0" labelOnly="1" outline="0" fieldPosition="0">
        <references count="1">
          <reference field="14" count="0"/>
        </references>
      </pivotArea>
    </format>
    <format dxfId="254">
      <pivotArea dataOnly="0" labelOnly="1" outline="0" fieldPosition="0">
        <references count="1">
          <reference field="9" count="0"/>
        </references>
      </pivotArea>
    </format>
    <format dxfId="253">
      <pivotArea field="10" type="button" dataOnly="0" labelOnly="1" outline="0" axis="axisRow" fieldPosition="2"/>
    </format>
    <format dxfId="25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51">
      <pivotArea type="all" dataOnly="0" outline="0" fieldPosition="0"/>
    </format>
    <format dxfId="250">
      <pivotArea dataOnly="0" labelOnly="1" outline="0" fieldPosition="0">
        <references count="1">
          <reference field="8" count="0"/>
        </references>
      </pivotArea>
    </format>
    <format dxfId="249">
      <pivotArea dataOnly="0" labelOnly="1" outline="0" fieldPosition="0">
        <references count="1">
          <reference field="16" count="0"/>
        </references>
      </pivotArea>
    </format>
    <format dxfId="248">
      <pivotArea dataOnly="0" labelOnly="1" outline="0" fieldPosition="0">
        <references count="1">
          <reference field="15" count="0"/>
        </references>
      </pivotArea>
    </format>
    <format dxfId="247">
      <pivotArea dataOnly="0" labelOnly="1" outline="0" fieldPosition="0">
        <references count="1">
          <reference field="13" count="0"/>
        </references>
      </pivotArea>
    </format>
    <format dxfId="246">
      <pivotArea dataOnly="0" labelOnly="1" outline="0" fieldPosition="0">
        <references count="1">
          <reference field="14" count="0"/>
        </references>
      </pivotArea>
    </format>
    <format dxfId="245">
      <pivotArea dataOnly="0" labelOnly="1" outline="0" fieldPosition="0">
        <references count="1">
          <reference field="9" count="0"/>
        </references>
      </pivotArea>
    </format>
    <format dxfId="244">
      <pivotArea dataOnly="0" labelOnly="1" outline="0" fieldPosition="0">
        <references count="1">
          <reference field="23" count="0"/>
        </references>
      </pivotArea>
    </format>
    <format dxfId="243">
      <pivotArea dataOnly="0" labelOnly="1" outline="0" fieldPosition="0">
        <references count="1">
          <reference field="22" count="0"/>
        </references>
      </pivotArea>
    </format>
    <format dxfId="242">
      <pivotArea dataOnly="0" labelOnly="1" outline="0" fieldPosition="0">
        <references count="1">
          <reference field="25" count="0"/>
        </references>
      </pivotArea>
    </format>
    <format dxfId="241">
      <pivotArea dataOnly="0" labelOnly="1" outline="0" fieldPosition="0">
        <references count="1">
          <reference field="24" count="0"/>
        </references>
      </pivotArea>
    </format>
    <format dxfId="240">
      <pivotArea collapsedLevelsAreSubtotals="1" fieldPosition="0">
        <references count="2">
          <reference field="4294967294" count="1" selected="0">
            <x v="0"/>
          </reference>
          <reference field="0" count="1">
            <x v="0"/>
          </reference>
        </references>
      </pivotArea>
    </format>
    <format dxfId="239">
      <pivotArea collapsedLevelsAreSubtotals="1" fieldPosition="0">
        <references count="2">
          <reference field="4294967294" count="1" selected="0">
            <x v="0"/>
          </reference>
          <reference field="1" count="1">
            <x v="118"/>
          </reference>
        </references>
      </pivotArea>
    </format>
    <format dxfId="238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118"/>
          </reference>
          <reference field="10" count="1">
            <x v="2"/>
          </reference>
        </references>
      </pivotArea>
    </format>
    <format dxfId="237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18"/>
          </reference>
          <reference field="10" count="1" selected="0">
            <x v="2"/>
          </reference>
          <reference field="12" count="2">
            <x v="5"/>
            <x v="29"/>
          </reference>
        </references>
      </pivotArea>
    </format>
    <format dxfId="236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163"/>
          </reference>
          <reference field="10" count="1">
            <x v="10"/>
          </reference>
        </references>
      </pivotArea>
    </format>
    <format dxfId="235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63"/>
          </reference>
          <reference field="10" count="1" selected="0">
            <x v="10"/>
          </reference>
          <reference field="12" count="7">
            <x v="14"/>
            <x v="21"/>
            <x v="23"/>
            <x v="24"/>
            <x v="25"/>
            <x v="38"/>
            <x v="39"/>
          </reference>
        </references>
      </pivotArea>
    </format>
    <format dxfId="234">
      <pivotArea collapsedLevelsAreSubtotals="1" fieldPosition="0">
        <references count="2">
          <reference field="4294967294" count="1" selected="0">
            <x v="0"/>
          </reference>
          <reference field="1" count="1">
            <x v="181"/>
          </reference>
        </references>
      </pivotArea>
    </format>
    <format dxfId="233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181"/>
          </reference>
          <reference field="10" count="1">
            <x v="1"/>
          </reference>
        </references>
      </pivotArea>
    </format>
    <format dxfId="232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81"/>
          </reference>
          <reference field="10" count="1" selected="0">
            <x v="1"/>
          </reference>
          <reference field="12" count="1">
            <x v="12"/>
          </reference>
        </references>
      </pivotArea>
    </format>
    <format dxfId="231">
      <pivotArea collapsedLevelsAreSubtotals="1" fieldPosition="0">
        <references count="2">
          <reference field="4294967294" count="1" selected="0">
            <x v="0"/>
          </reference>
          <reference field="1" count="1">
            <x v="219"/>
          </reference>
        </references>
      </pivotArea>
    </format>
    <format dxfId="230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19"/>
          </reference>
          <reference field="10" count="1">
            <x v="8"/>
          </reference>
        </references>
      </pivotArea>
    </format>
    <format dxfId="229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19"/>
          </reference>
          <reference field="10" count="1" selected="0">
            <x v="8"/>
          </reference>
          <reference field="12" count="1">
            <x v="16"/>
          </reference>
        </references>
      </pivotArea>
    </format>
    <format dxfId="228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70"/>
          </reference>
          <reference field="10" count="1" selected="0">
            <x v="7"/>
          </reference>
          <reference field="12" count="4">
            <x v="19"/>
            <x v="26"/>
            <x v="41"/>
            <x v="42"/>
          </reference>
        </references>
      </pivotArea>
    </format>
    <format dxfId="227">
      <pivotArea collapsedLevelsAreSubtotals="1" fieldPosition="0">
        <references count="2">
          <reference field="4294967294" count="1" selected="0">
            <x v="0"/>
          </reference>
          <reference field="1" count="1">
            <x v="291"/>
          </reference>
        </references>
      </pivotArea>
    </format>
    <format dxfId="226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91"/>
          </reference>
          <reference field="10" count="1">
            <x v="11"/>
          </reference>
        </references>
      </pivotArea>
    </format>
    <format dxfId="225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91"/>
          </reference>
          <reference field="10" count="1" selected="0">
            <x v="11"/>
          </reference>
          <reference field="12" count="5">
            <x v="6"/>
            <x v="7"/>
            <x v="8"/>
            <x v="9"/>
            <x v="30"/>
          </reference>
        </references>
      </pivotArea>
    </format>
    <format dxfId="224">
      <pivotArea collapsedLevelsAreSubtotals="1" fieldPosition="0">
        <references count="2">
          <reference field="4294967294" count="1" selected="0">
            <x v="0"/>
          </reference>
          <reference field="0" count="1">
            <x v="1"/>
          </reference>
        </references>
      </pivotArea>
    </format>
    <format dxfId="223">
      <pivotArea collapsedLevelsAreSubtotals="1" fieldPosition="0">
        <references count="2">
          <reference field="4294967294" count="1" selected="0">
            <x v="0"/>
          </reference>
          <reference field="1" count="1">
            <x v="1"/>
          </reference>
        </references>
      </pivotArea>
    </format>
    <format dxfId="222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10" count="1">
            <x v="15"/>
          </reference>
        </references>
      </pivotArea>
    </format>
    <format dxfId="221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10" count="1" selected="0">
            <x v="15"/>
          </reference>
          <reference field="12" count="1">
            <x v="22"/>
          </reference>
        </references>
      </pivotArea>
    </format>
    <format dxfId="220">
      <pivotArea collapsedLevelsAreSubtotals="1" fieldPosition="0">
        <references count="2">
          <reference field="4294967294" count="1" selected="0">
            <x v="0"/>
          </reference>
          <reference field="1" count="1">
            <x v="4"/>
          </reference>
        </references>
      </pivotArea>
    </format>
    <format dxfId="219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10" count="1">
            <x v="0"/>
          </reference>
        </references>
      </pivotArea>
    </format>
    <format dxfId="218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4"/>
          </reference>
          <reference field="10" count="1" selected="0">
            <x v="0"/>
          </reference>
          <reference field="12" count="7">
            <x v="0"/>
            <x v="1"/>
            <x v="2"/>
            <x v="3"/>
            <x v="4"/>
            <x v="31"/>
            <x v="32"/>
          </reference>
        </references>
      </pivotArea>
    </format>
    <format dxfId="217">
      <pivotArea collapsedLevelsAreSubtotals="1" fieldPosition="0">
        <references count="2">
          <reference field="4294967294" count="1" selected="0">
            <x v="0"/>
          </reference>
          <reference field="1" count="1">
            <x v="163"/>
          </reference>
        </references>
      </pivotArea>
    </format>
    <format dxfId="216">
      <pivotArea collapsedLevelsAreSubtotals="1" fieldPosition="0">
        <references count="2">
          <reference field="4294967294" count="1" selected="0">
            <x v="0"/>
          </reference>
          <reference field="1" count="1">
            <x v="164"/>
          </reference>
        </references>
      </pivotArea>
    </format>
    <format dxfId="215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164"/>
          </reference>
          <reference field="10" count="1">
            <x v="9"/>
          </reference>
        </references>
      </pivotArea>
    </format>
    <format dxfId="214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64"/>
          </reference>
          <reference field="10" count="1" selected="0">
            <x v="9"/>
          </reference>
          <reference field="12" count="1">
            <x v="11"/>
          </reference>
        </references>
      </pivotArea>
    </format>
    <format dxfId="213">
      <pivotArea collapsedLevelsAreSubtotals="1" fieldPosition="0">
        <references count="2">
          <reference field="4294967294" count="1" selected="0">
            <x v="0"/>
          </reference>
          <reference field="1" count="1">
            <x v="163"/>
          </reference>
        </references>
      </pivotArea>
    </format>
    <format dxfId="212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91"/>
          </reference>
          <reference field="10" count="1" selected="0">
            <x v="11"/>
          </reference>
          <reference field="12" count="1">
            <x v="9"/>
          </reference>
        </references>
      </pivotArea>
    </format>
    <format dxfId="211">
      <pivotArea collapsedLevelsAreSubtotals="1" fieldPosition="0">
        <references count="2">
          <reference field="4294967294" count="1" selected="0">
            <x v="0"/>
          </reference>
          <reference field="1" count="1">
            <x v="288"/>
          </reference>
        </references>
      </pivotArea>
    </format>
    <format dxfId="210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88"/>
          </reference>
          <reference field="10" count="1">
            <x v="14"/>
          </reference>
        </references>
      </pivotArea>
    </format>
    <format dxfId="209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88"/>
          </reference>
          <reference field="10" count="1" selected="0">
            <x v="14"/>
          </reference>
          <reference field="12" count="1">
            <x v="27"/>
          </reference>
        </references>
      </pivotArea>
    </format>
    <format dxfId="208">
      <pivotArea collapsedLevelsAreSubtotals="1" fieldPosition="0">
        <references count="2">
          <reference field="4294967294" count="1" selected="0">
            <x v="0"/>
          </reference>
          <reference field="1" count="1">
            <x v="277"/>
          </reference>
        </references>
      </pivotArea>
    </format>
    <format dxfId="207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77"/>
          </reference>
          <reference field="10" count="1">
            <x v="6"/>
          </reference>
        </references>
      </pivotArea>
    </format>
    <format dxfId="206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77"/>
          </reference>
          <reference field="10" count="1" selected="0">
            <x v="6"/>
          </reference>
          <reference field="12" count="1">
            <x v="20"/>
          </reference>
        </references>
      </pivotArea>
    </format>
    <format dxfId="205">
      <pivotArea collapsedLevelsAreSubtotals="1" fieldPosition="0">
        <references count="2">
          <reference field="4294967294" count="1" selected="0">
            <x v="0"/>
          </reference>
          <reference field="1" count="1">
            <x v="162"/>
          </reference>
        </references>
      </pivotArea>
    </format>
    <format dxfId="204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162"/>
          </reference>
          <reference field="10" count="1">
            <x v="4"/>
          </reference>
        </references>
      </pivotArea>
    </format>
    <format dxfId="203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62"/>
          </reference>
          <reference field="10" count="1" selected="0">
            <x v="4"/>
          </reference>
          <reference field="12" count="3">
            <x v="10"/>
            <x v="13"/>
            <x v="37"/>
          </reference>
        </references>
      </pivotArea>
    </format>
    <format dxfId="202">
      <pivotArea collapsedLevelsAreSubtotals="1" fieldPosition="0">
        <references count="2">
          <reference field="4294967294" count="1" selected="0">
            <x v="0"/>
          </reference>
          <reference field="1" count="1">
            <x v="224"/>
          </reference>
        </references>
      </pivotArea>
    </format>
    <format dxfId="201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24"/>
          </reference>
          <reference field="10" count="1">
            <x v="3"/>
          </reference>
        </references>
      </pivotArea>
    </format>
    <format dxfId="200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24"/>
          </reference>
          <reference field="10" count="1" selected="0">
            <x v="3"/>
          </reference>
          <reference field="12" count="1">
            <x v="17"/>
          </reference>
        </references>
      </pivotArea>
    </format>
    <format dxfId="199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70"/>
          </reference>
          <reference field="10" count="1" selected="0">
            <x v="7"/>
          </reference>
          <reference field="12" count="2">
            <x v="41"/>
            <x v="42"/>
          </reference>
        </references>
      </pivotArea>
    </format>
    <format dxfId="198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70"/>
          </reference>
          <reference field="10" count="1" selected="0">
            <x v="7"/>
          </reference>
          <reference field="12" count="1">
            <x v="19"/>
          </reference>
        </references>
      </pivotArea>
    </format>
    <format dxfId="197">
      <pivotArea collapsedLevelsAreSubtotals="1" fieldPosition="0">
        <references count="2">
          <reference field="4294967294" count="1" selected="0">
            <x v="0"/>
          </reference>
          <reference field="1" count="1">
            <x v="270"/>
          </reference>
        </references>
      </pivotArea>
    </format>
    <format dxfId="196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70"/>
          </reference>
          <reference field="10" count="1">
            <x v="7"/>
          </reference>
        </references>
      </pivotArea>
    </format>
    <format dxfId="195">
      <pivotArea collapsedLevelsAreSubtotals="1" fieldPosition="0">
        <references count="2">
          <reference field="4294967294" count="1" selected="0">
            <x v="0"/>
          </reference>
          <reference field="1" count="1">
            <x v="247"/>
          </reference>
        </references>
      </pivotArea>
    </format>
    <format dxfId="194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47"/>
          </reference>
          <reference field="10" count="1">
            <x v="5"/>
          </reference>
        </references>
      </pivotArea>
    </format>
    <format dxfId="193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47"/>
          </reference>
          <reference field="10" count="1" selected="0">
            <x v="5"/>
          </reference>
          <reference field="12" count="4">
            <x v="15"/>
            <x v="18"/>
            <x v="40"/>
            <x v="43"/>
          </reference>
        </references>
      </pivotArea>
    </format>
    <format dxfId="192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91"/>
          </reference>
          <reference field="10" count="1" selected="0">
            <x v="11"/>
          </reference>
          <reference field="12" count="1">
            <x v="6"/>
          </reference>
        </references>
      </pivotArea>
    </format>
    <format dxfId="191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91"/>
          </reference>
          <reference field="10" count="1" selected="0">
            <x v="11"/>
          </reference>
          <reference field="12" count="1">
            <x v="8"/>
          </reference>
        </references>
      </pivotArea>
    </format>
    <format dxfId="190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91"/>
          </reference>
          <reference field="10" count="1" selected="0">
            <x v="11"/>
          </reference>
          <reference field="12" count="1">
            <x v="7"/>
          </reference>
        </references>
      </pivotArea>
    </format>
    <format dxfId="189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163"/>
          </reference>
          <reference field="10" count="1">
            <x v="10"/>
          </reference>
        </references>
      </pivotArea>
    </format>
    <format dxfId="188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63"/>
          </reference>
          <reference field="10" count="1" selected="0">
            <x v="10"/>
          </reference>
          <reference field="12" count="7">
            <x v="14"/>
            <x v="21"/>
            <x v="23"/>
            <x v="24"/>
            <x v="25"/>
            <x v="38"/>
            <x v="39"/>
          </reference>
        </references>
      </pivotArea>
    </format>
    <format dxfId="187">
      <pivotArea collapsedLevelsAreSubtotals="1" fieldPosition="0">
        <references count="2">
          <reference field="4294967294" count="1" selected="0">
            <x v="0"/>
          </reference>
          <reference field="1" count="1">
            <x v="164"/>
          </reference>
        </references>
      </pivotArea>
    </format>
    <format dxfId="186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164"/>
          </reference>
          <reference field="10" count="1">
            <x v="9"/>
          </reference>
        </references>
      </pivotArea>
    </format>
    <format dxfId="185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64"/>
          </reference>
          <reference field="10" count="1" selected="0">
            <x v="9"/>
          </reference>
          <reference field="12" count="1">
            <x v="11"/>
          </reference>
        </references>
      </pivotArea>
    </format>
    <format dxfId="184">
      <pivotArea collapsedLevelsAreSubtotals="1" fieldPosition="0">
        <references count="2">
          <reference field="4294967294" count="1" selected="0">
            <x v="0"/>
          </reference>
          <reference field="1" count="1">
            <x v="288"/>
          </reference>
        </references>
      </pivotArea>
    </format>
    <format dxfId="183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88"/>
          </reference>
          <reference field="10" count="1">
            <x v="14"/>
          </reference>
        </references>
      </pivotArea>
    </format>
    <format dxfId="182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88"/>
          </reference>
          <reference field="10" count="1" selected="0">
            <x v="14"/>
          </reference>
          <reference field="12" count="1">
            <x v="27"/>
          </reference>
        </references>
      </pivotArea>
    </format>
    <format dxfId="181">
      <pivotArea collapsedLevelsAreSubtotals="1" fieldPosition="0">
        <references count="2">
          <reference field="4294967294" count="1" selected="0">
            <x v="0"/>
          </reference>
          <reference field="1" count="1">
            <x v="277"/>
          </reference>
        </references>
      </pivotArea>
    </format>
    <format dxfId="180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77"/>
          </reference>
          <reference field="10" count="1">
            <x v="6"/>
          </reference>
        </references>
      </pivotArea>
    </format>
    <format dxfId="179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77"/>
          </reference>
          <reference field="10" count="1" selected="0">
            <x v="6"/>
          </reference>
          <reference field="12" count="1">
            <x v="20"/>
          </reference>
        </references>
      </pivotArea>
    </format>
    <format dxfId="178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91"/>
          </reference>
          <reference field="10" count="1" selected="0">
            <x v="11"/>
          </reference>
          <reference field="12" count="1">
            <x v="9"/>
          </reference>
        </references>
      </pivotArea>
    </format>
    <format dxfId="177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91"/>
          </reference>
          <reference field="10" count="1" selected="0">
            <x v="11"/>
          </reference>
          <reference field="12" count="1">
            <x v="8"/>
          </reference>
        </references>
      </pivotArea>
    </format>
    <format dxfId="176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91"/>
          </reference>
          <reference field="10" count="1" selected="0">
            <x v="11"/>
          </reference>
          <reference field="12" count="1">
            <x v="6"/>
          </reference>
        </references>
      </pivotArea>
    </format>
    <format dxfId="175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91"/>
          </reference>
          <reference field="10" count="1" selected="0">
            <x v="11"/>
          </reference>
          <reference field="12" count="1">
            <x v="30"/>
          </reference>
        </references>
      </pivotArea>
    </format>
    <format dxfId="174">
      <pivotArea collapsedLevelsAreSubtotals="1" fieldPosition="0">
        <references count="2">
          <reference field="4294967294" count="1" selected="0">
            <x v="0"/>
          </reference>
          <reference field="1" count="1">
            <x v="253"/>
          </reference>
        </references>
      </pivotArea>
    </format>
    <format dxfId="173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53"/>
          </reference>
          <reference field="10" count="1">
            <x v="19"/>
          </reference>
        </references>
      </pivotArea>
    </format>
    <format dxfId="172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53"/>
          </reference>
          <reference field="10" count="1" selected="0">
            <x v="19"/>
          </reference>
          <reference field="12" count="1">
            <x v="45"/>
          </reference>
        </references>
      </pivotArea>
    </format>
    <format dxfId="171">
      <pivotArea collapsedLevelsAreSubtotals="1" fieldPosition="0">
        <references count="2">
          <reference field="4294967294" count="1" selected="0">
            <x v="0"/>
          </reference>
          <reference field="1" count="1">
            <x v="254"/>
          </reference>
        </references>
      </pivotArea>
    </format>
    <format dxfId="170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54"/>
          </reference>
          <reference field="10" count="1">
            <x v="20"/>
          </reference>
        </references>
      </pivotArea>
    </format>
    <format dxfId="169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54"/>
          </reference>
          <reference field="10" count="1" selected="0">
            <x v="20"/>
          </reference>
          <reference field="12" count="1">
            <x v="46"/>
          </reference>
        </references>
      </pivotArea>
    </format>
    <format dxfId="168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47"/>
          </reference>
          <reference field="10" count="1">
            <x v="5"/>
          </reference>
        </references>
      </pivotArea>
    </format>
    <format dxfId="167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47"/>
          </reference>
          <reference field="10" count="1" selected="0">
            <x v="5"/>
          </reference>
          <reference field="12" count="4">
            <x v="15"/>
            <x v="18"/>
            <x v="40"/>
            <x v="43"/>
          </reference>
        </references>
      </pivotArea>
    </format>
    <format dxfId="166">
      <pivotArea collapsedLevelsAreSubtotals="1" fieldPosition="0">
        <references count="2">
          <reference field="4294967294" count="1" selected="0">
            <x v="0"/>
          </reference>
          <reference field="1" count="1">
            <x v="248"/>
          </reference>
        </references>
      </pivotArea>
    </format>
    <format dxfId="165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48"/>
          </reference>
          <reference field="10" count="1">
            <x v="16"/>
          </reference>
        </references>
      </pivotArea>
    </format>
    <format dxfId="164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48"/>
          </reference>
          <reference field="10" count="1" selected="0">
            <x v="16"/>
          </reference>
          <reference field="12" count="2">
            <x v="28"/>
            <x v="44"/>
          </reference>
        </references>
      </pivotArea>
    </format>
    <format dxfId="163">
      <pivotArea collapsedLevelsAreSubtotals="1" fieldPosition="0">
        <references count="2">
          <reference field="4294967294" count="1" selected="0">
            <x v="0"/>
          </reference>
          <reference field="1" count="1">
            <x v="224"/>
          </reference>
        </references>
      </pivotArea>
    </format>
    <format dxfId="162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24"/>
          </reference>
          <reference field="10" count="1">
            <x v="3"/>
          </reference>
        </references>
      </pivotArea>
    </format>
    <format dxfId="161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24"/>
          </reference>
          <reference field="10" count="1" selected="0">
            <x v="3"/>
          </reference>
          <reference field="12" count="1">
            <x v="17"/>
          </reference>
        </references>
      </pivotArea>
    </format>
    <format dxfId="160">
      <pivotArea collapsedLevelsAreSubtotals="1" fieldPosition="0">
        <references count="2">
          <reference field="4294967294" count="1" selected="0">
            <x v="0"/>
          </reference>
          <reference field="1" count="1">
            <x v="247"/>
          </reference>
        </references>
      </pivotArea>
    </format>
    <format dxfId="159">
      <pivotArea collapsedLevelsAreSubtotals="1" fieldPosition="0">
        <references count="2">
          <reference field="4294967294" count="1" selected="0">
            <x v="0"/>
          </reference>
          <reference field="1" count="1">
            <x v="270"/>
          </reference>
        </references>
      </pivotArea>
    </format>
    <format dxfId="158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70"/>
          </reference>
          <reference field="10" count="1">
            <x v="7"/>
          </reference>
        </references>
      </pivotArea>
    </format>
    <format dxfId="157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70"/>
          </reference>
          <reference field="10" count="1" selected="0">
            <x v="7"/>
          </reference>
          <reference field="12" count="4">
            <x v="19"/>
            <x v="26"/>
            <x v="41"/>
            <x v="42"/>
          </reference>
        </references>
      </pivotArea>
    </format>
    <format dxfId="156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91"/>
          </reference>
          <reference field="10" count="1" selected="0">
            <x v="11"/>
          </reference>
          <reference field="12" count="1">
            <x v="7"/>
          </reference>
        </references>
      </pivotArea>
    </format>
    <format dxfId="155">
      <pivotArea collapsedLevelsAreSubtotals="1" fieldPosition="0">
        <references count="2">
          <reference field="4294967294" count="1" selected="0">
            <x v="0"/>
          </reference>
          <reference field="1" count="1">
            <x v="100"/>
          </reference>
        </references>
      </pivotArea>
    </format>
    <format dxfId="154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100"/>
          </reference>
          <reference field="10" count="1">
            <x v="18"/>
          </reference>
        </references>
      </pivotArea>
    </format>
    <format dxfId="153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00"/>
          </reference>
          <reference field="10" count="1" selected="0">
            <x v="18"/>
          </reference>
          <reference field="12" count="1">
            <x v="35"/>
          </reference>
        </references>
      </pivotArea>
    </format>
    <format dxfId="152">
      <pivotArea collapsedLevelsAreSubtotals="1" fieldPosition="0">
        <references count="2">
          <reference field="4294967294" count="1" selected="0">
            <x v="0"/>
          </reference>
          <reference field="1" count="1">
            <x v="101"/>
          </reference>
        </references>
      </pivotArea>
    </format>
    <format dxfId="151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101"/>
          </reference>
          <reference field="10" count="1">
            <x v="17"/>
          </reference>
        </references>
      </pivotArea>
    </format>
    <format dxfId="150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01"/>
          </reference>
          <reference field="10" count="1" selected="0">
            <x v="17"/>
          </reference>
          <reference field="12" count="1">
            <x v="36"/>
          </reference>
        </references>
      </pivotArea>
    </format>
    <format dxfId="149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85"/>
          </reference>
          <reference field="10" count="1" selected="0">
            <x v="34"/>
          </reference>
          <reference field="12" count="1">
            <x v="51"/>
          </reference>
        </references>
      </pivotArea>
    </format>
    <format dxfId="148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85"/>
          </reference>
          <reference field="10" count="1" selected="0">
            <x v="34"/>
          </reference>
          <reference field="12" count="1">
            <x v="50"/>
          </reference>
        </references>
      </pivotArea>
    </format>
    <format dxfId="147">
      <pivotArea collapsedLevelsAreSubtotals="1" fieldPosition="0">
        <references count="2">
          <reference field="4294967294" count="1" selected="0">
            <x v="0"/>
          </reference>
          <reference field="1" count="1">
            <x v="95"/>
          </reference>
        </references>
      </pivotArea>
    </format>
    <format dxfId="146">
      <pivotArea collapsedLevelsAreSubtotals="1" fieldPosition="0">
        <references count="2">
          <reference field="4294967294" count="1" selected="0">
            <x v="0"/>
          </reference>
          <reference field="1" count="1">
            <x v="97"/>
          </reference>
        </references>
      </pivotArea>
    </format>
    <format dxfId="145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95"/>
          </reference>
          <reference field="10" count="1">
            <x v="12"/>
          </reference>
        </references>
      </pivotArea>
    </format>
    <format dxfId="144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95"/>
          </reference>
          <reference field="10" count="1" selected="0">
            <x v="12"/>
          </reference>
          <reference field="12" count="3">
            <x v="33"/>
            <x v="47"/>
            <x v="48"/>
          </reference>
        </references>
      </pivotArea>
    </format>
    <format dxfId="143">
      <pivotArea collapsedLevelsAreSubtotals="1" fieldPosition="0">
        <references count="2">
          <reference field="4294967294" count="1" selected="0">
            <x v="0"/>
          </reference>
          <reference field="1" count="1">
            <x v="97"/>
          </reference>
        </references>
      </pivotArea>
    </format>
    <format dxfId="142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97"/>
          </reference>
          <reference field="10" count="1">
            <x v="13"/>
          </reference>
        </references>
      </pivotArea>
    </format>
    <format dxfId="141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97"/>
          </reference>
          <reference field="10" count="1" selected="0">
            <x v="13"/>
          </reference>
          <reference field="12" count="3">
            <x v="34"/>
            <x v="52"/>
            <x v="53"/>
          </reference>
        </references>
      </pivotArea>
    </format>
    <format dxfId="140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85"/>
          </reference>
          <reference field="10" count="1" selected="0">
            <x v="34"/>
          </reference>
          <reference field="12" count="1">
            <x v="49"/>
          </reference>
        </references>
      </pivotArea>
    </format>
    <format dxfId="139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4"/>
          </reference>
          <reference field="10" count="1" selected="0">
            <x v="0"/>
          </reference>
          <reference field="12" count="3">
            <x v="147"/>
            <x v="148"/>
            <x v="149"/>
          </reference>
        </references>
      </pivotArea>
    </format>
    <format dxfId="138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4"/>
          </reference>
          <reference field="10" count="1" selected="0">
            <x v="0"/>
          </reference>
          <reference field="12" count="3">
            <x v="147"/>
            <x v="148"/>
            <x v="149"/>
          </reference>
        </references>
      </pivotArea>
    </format>
    <format dxfId="137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4"/>
          </reference>
          <reference field="10" count="1" selected="0">
            <x v="0"/>
          </reference>
          <reference field="12" count="1">
            <x v="54"/>
          </reference>
        </references>
      </pivotArea>
    </format>
    <format dxfId="136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4"/>
          </reference>
          <reference field="10" count="1" selected="0">
            <x v="0"/>
          </reference>
          <reference field="12" count="1">
            <x v="32"/>
          </reference>
        </references>
      </pivotArea>
    </format>
    <format dxfId="135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4"/>
          </reference>
          <reference field="10" count="1" selected="0">
            <x v="0"/>
          </reference>
          <reference field="12" count="1">
            <x v="56"/>
          </reference>
        </references>
      </pivotArea>
    </format>
    <format dxfId="134">
      <pivotArea dataOnly="0" labelOnly="1" fieldPosition="0">
        <references count="3">
          <reference field="1" count="1" selected="0">
            <x v="4"/>
          </reference>
          <reference field="10" count="1" selected="0">
            <x v="0"/>
          </reference>
          <reference field="12" count="1">
            <x v="31"/>
          </reference>
        </references>
      </pivotArea>
    </format>
    <format dxfId="133">
      <pivotArea dataOnly="0" labelOnly="1" fieldPosition="0">
        <references count="3">
          <reference field="1" count="1" selected="0">
            <x v="4"/>
          </reference>
          <reference field="10" count="1" selected="0">
            <x v="0"/>
          </reference>
          <reference field="12" count="1">
            <x v="57"/>
          </reference>
        </references>
      </pivotArea>
    </format>
    <format dxfId="132">
      <pivotArea dataOnly="0" labelOnly="1" fieldPosition="0">
        <references count="3">
          <reference field="1" count="1" selected="0">
            <x v="4"/>
          </reference>
          <reference field="10" count="1" selected="0">
            <x v="0"/>
          </reference>
          <reference field="12" count="1">
            <x v="55"/>
          </reference>
        </references>
      </pivotArea>
    </format>
    <format dxfId="131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6"/>
          </reference>
          <reference field="10" count="1" selected="0">
            <x v="36"/>
          </reference>
          <reference field="12" count="4">
            <x v="59"/>
            <x v="60"/>
            <x v="150"/>
            <x v="151"/>
          </reference>
        </references>
      </pivotArea>
    </format>
    <format dxfId="130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7"/>
          </reference>
          <reference field="10" count="1" selected="0">
            <x v="42"/>
          </reference>
          <reference field="12" count="4">
            <x v="61"/>
            <x v="62"/>
            <x v="152"/>
            <x v="153"/>
          </reference>
        </references>
      </pivotArea>
    </format>
    <format dxfId="129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2"/>
          </reference>
          <reference field="10" count="1" selected="0">
            <x v="28"/>
          </reference>
          <reference field="12" count="5">
            <x v="63"/>
            <x v="64"/>
            <x v="65"/>
            <x v="154"/>
            <x v="155"/>
          </reference>
        </references>
      </pivotArea>
    </format>
    <format dxfId="128">
      <pivotArea dataOnly="0" labelOnly="1" fieldPosition="0">
        <references count="3">
          <reference field="1" count="1" selected="0">
            <x v="17"/>
          </reference>
          <reference field="10" count="1" selected="0">
            <x v="29"/>
          </reference>
          <reference field="12" count="1">
            <x v="71"/>
          </reference>
        </references>
      </pivotArea>
    </format>
    <format dxfId="127">
      <pivotArea dataOnly="0" labelOnly="1" fieldPosition="0">
        <references count="3">
          <reference field="1" count="1" selected="0">
            <x v="17"/>
          </reference>
          <reference field="10" count="1" selected="0">
            <x v="29"/>
          </reference>
          <reference field="12" count="1">
            <x v="66"/>
          </reference>
        </references>
      </pivotArea>
    </format>
    <format dxfId="126">
      <pivotArea dataOnly="0" labelOnly="1" fieldPosition="0">
        <references count="3">
          <reference field="1" count="1" selected="0">
            <x v="17"/>
          </reference>
          <reference field="10" count="1" selected="0">
            <x v="29"/>
          </reference>
          <reference field="12" count="1">
            <x v="67"/>
          </reference>
        </references>
      </pivotArea>
    </format>
    <format dxfId="125">
      <pivotArea dataOnly="0" labelOnly="1" fieldPosition="0">
        <references count="3">
          <reference field="1" count="1" selected="0">
            <x v="18"/>
          </reference>
          <reference field="10" count="1" selected="0">
            <x v="37"/>
          </reference>
          <reference field="12" count="1">
            <x v="73"/>
          </reference>
        </references>
      </pivotArea>
    </format>
    <format dxfId="124">
      <pivotArea dataOnly="0" labelOnly="1" fieldPosition="0">
        <references count="3">
          <reference field="1" count="1" selected="0">
            <x v="113"/>
          </reference>
          <reference field="10" count="1" selected="0">
            <x v="25"/>
          </reference>
          <reference field="12" count="1">
            <x v="137"/>
          </reference>
        </references>
      </pivotArea>
    </format>
    <format dxfId="123">
      <pivotArea dataOnly="0" labelOnly="1" fieldPosition="0">
        <references count="3">
          <reference field="1" count="1" selected="0">
            <x v="22"/>
          </reference>
          <reference field="10" count="1" selected="0">
            <x v="30"/>
          </reference>
          <reference field="12" count="1">
            <x v="84"/>
          </reference>
        </references>
      </pivotArea>
    </format>
    <format dxfId="122">
      <pivotArea dataOnly="0" labelOnly="1" fieldPosition="0">
        <references count="3">
          <reference field="1" count="1" selected="0">
            <x v="24"/>
          </reference>
          <reference field="10" count="1" selected="0">
            <x v="35"/>
          </reference>
          <reference field="12" count="1">
            <x v="91"/>
          </reference>
        </references>
      </pivotArea>
    </format>
    <format dxfId="121">
      <pivotArea dataOnly="0" labelOnly="1" fieldPosition="0">
        <references count="3">
          <reference field="1" count="1" selected="0">
            <x v="68"/>
          </reference>
          <reference field="10" count="1" selected="0">
            <x v="44"/>
          </reference>
          <reference field="12" count="1">
            <x v="121"/>
          </reference>
        </references>
      </pivotArea>
    </format>
    <format dxfId="120">
      <pivotArea dataOnly="0" labelOnly="1" fieldPosition="0">
        <references count="3">
          <reference field="1" count="1" selected="0">
            <x v="71"/>
          </reference>
          <reference field="10" count="1" selected="0">
            <x v="46"/>
          </reference>
          <reference field="12" count="1">
            <x v="122"/>
          </reference>
        </references>
      </pivotArea>
    </format>
    <format dxfId="119">
      <pivotArea dataOnly="0" labelOnly="1" fieldPosition="0">
        <references count="3">
          <reference field="1" count="1" selected="0">
            <x v="72"/>
          </reference>
          <reference field="10" count="1" selected="0">
            <x v="41"/>
          </reference>
          <reference field="12" count="1">
            <x v="123"/>
          </reference>
        </references>
      </pivotArea>
    </format>
    <format dxfId="118">
      <pivotArea dataOnly="0" labelOnly="1" fieldPosition="0">
        <references count="3">
          <reference field="1" count="1" selected="0">
            <x v="74"/>
          </reference>
          <reference field="10" count="1" selected="0">
            <x v="47"/>
          </reference>
          <reference field="12" count="1">
            <x v="125"/>
          </reference>
        </references>
      </pivotArea>
    </format>
    <format dxfId="117">
      <pivotArea dataOnly="0" labelOnly="1" fieldPosition="0">
        <references count="3">
          <reference field="1" count="1" selected="0">
            <x v="112"/>
          </reference>
          <reference field="10" count="1" selected="0">
            <x v="24"/>
          </reference>
          <reference field="12" count="1">
            <x v="130"/>
          </reference>
        </references>
      </pivotArea>
    </format>
    <format dxfId="116">
      <pivotArea dataOnly="0" labelOnly="1" fieldPosition="0">
        <references count="3">
          <reference field="1" count="1" selected="0">
            <x v="20"/>
          </reference>
          <reference field="10" count="1" selected="0">
            <x v="38"/>
          </reference>
          <reference field="12" count="1">
            <x v="82"/>
          </reference>
        </references>
      </pivotArea>
    </format>
    <format dxfId="115">
      <pivotArea dataOnly="0" labelOnly="1" fieldPosition="0">
        <references count="3">
          <reference field="1" count="1" selected="0">
            <x v="22"/>
          </reference>
          <reference field="10" count="1" selected="0">
            <x v="30"/>
          </reference>
          <reference field="12" count="1">
            <x v="89"/>
          </reference>
        </references>
      </pivotArea>
    </format>
    <format dxfId="114">
      <pivotArea dataOnly="0" labelOnly="1" fieldPosition="0">
        <references count="3">
          <reference field="1" count="1" selected="0">
            <x v="24"/>
          </reference>
          <reference field="10" count="1" selected="0">
            <x v="35"/>
          </reference>
          <reference field="12" count="1">
            <x v="96"/>
          </reference>
        </references>
      </pivotArea>
    </format>
    <format dxfId="113">
      <pivotArea dataOnly="0" labelOnly="1" fieldPosition="0">
        <references count="3">
          <reference field="1" count="1" selected="0">
            <x v="51"/>
          </reference>
          <reference field="10" count="1" selected="0">
            <x v="39"/>
          </reference>
          <reference field="12" count="1">
            <x v="108"/>
          </reference>
        </references>
      </pivotArea>
    </format>
    <format dxfId="112">
      <pivotArea dataOnly="0" labelOnly="1" fieldPosition="0">
        <references count="3">
          <reference field="1" count="1" selected="0">
            <x v="112"/>
          </reference>
          <reference field="10" count="1" selected="0">
            <x v="24"/>
          </reference>
          <reference field="12" count="1">
            <x v="135"/>
          </reference>
        </references>
      </pivotArea>
    </format>
    <format dxfId="111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7"/>
          </reference>
          <reference field="10" count="1" selected="0">
            <x v="29"/>
          </reference>
          <reference field="12" count="4">
            <x v="67"/>
            <x v="68"/>
            <x v="69"/>
            <x v="70"/>
          </reference>
        </references>
      </pivotArea>
    </format>
    <format dxfId="110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7"/>
          </reference>
          <reference field="10" count="1" selected="0">
            <x v="29"/>
          </reference>
          <reference field="12" count="4">
            <x v="72"/>
            <x v="156"/>
            <x v="157"/>
            <x v="158"/>
          </reference>
        </references>
      </pivotArea>
    </format>
    <format dxfId="109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8"/>
          </reference>
          <reference field="10" count="1" selected="0">
            <x v="37"/>
          </reference>
          <reference field="12" count="4">
            <x v="74"/>
            <x v="75"/>
            <x v="76"/>
            <x v="77"/>
          </reference>
        </references>
      </pivotArea>
    </format>
    <format dxfId="108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8"/>
          </reference>
          <reference field="10" count="1" selected="0">
            <x v="37"/>
          </reference>
          <reference field="12" count="4">
            <x v="79"/>
            <x v="159"/>
            <x v="160"/>
            <x v="161"/>
          </reference>
        </references>
      </pivotArea>
    </format>
    <format dxfId="107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0"/>
          </reference>
          <reference field="10" count="1" selected="0">
            <x v="38"/>
          </reference>
          <reference field="12" count="2">
            <x v="80"/>
            <x v="81"/>
          </reference>
        </references>
      </pivotArea>
    </format>
    <format dxfId="106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0"/>
          </reference>
          <reference field="10" count="1" selected="0">
            <x v="38"/>
          </reference>
          <reference field="12" count="3">
            <x v="83"/>
            <x v="162"/>
            <x v="163"/>
          </reference>
        </references>
      </pivotArea>
    </format>
    <format dxfId="105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2"/>
          </reference>
          <reference field="10" count="1" selected="0">
            <x v="30"/>
          </reference>
          <reference field="12" count="4">
            <x v="85"/>
            <x v="86"/>
            <x v="87"/>
            <x v="88"/>
          </reference>
        </references>
      </pivotArea>
    </format>
    <format dxfId="104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2"/>
          </reference>
          <reference field="10" count="1" selected="0">
            <x v="30"/>
          </reference>
          <reference field="12" count="4">
            <x v="90"/>
            <x v="164"/>
            <x v="165"/>
            <x v="166"/>
          </reference>
        </references>
      </pivotArea>
    </format>
    <format dxfId="103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4"/>
          </reference>
          <reference field="10" count="1" selected="0">
            <x v="35"/>
          </reference>
          <reference field="12" count="4">
            <x v="92"/>
            <x v="93"/>
            <x v="94"/>
            <x v="95"/>
          </reference>
        </references>
      </pivotArea>
    </format>
    <format dxfId="102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4"/>
          </reference>
          <reference field="10" count="1" selected="0">
            <x v="35"/>
          </reference>
          <reference field="12" count="4">
            <x v="97"/>
            <x v="167"/>
            <x v="168"/>
            <x v="169"/>
          </reference>
        </references>
      </pivotArea>
    </format>
    <format dxfId="101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5"/>
          </reference>
          <reference field="10" count="1" selected="0">
            <x v="27"/>
          </reference>
          <reference field="12" count="7">
            <x v="98"/>
            <x v="99"/>
            <x v="100"/>
            <x v="101"/>
            <x v="170"/>
            <x v="171"/>
            <x v="172"/>
          </reference>
        </references>
      </pivotArea>
    </format>
    <format dxfId="100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30"/>
          </reference>
          <reference field="10" count="1" selected="0">
            <x v="32"/>
          </reference>
          <reference field="12" count="1">
            <x v="173"/>
          </reference>
        </references>
      </pivotArea>
    </format>
    <format dxfId="99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36"/>
          </reference>
          <reference field="10" count="1" selected="0">
            <x v="40"/>
          </reference>
          <reference field="12" count="2">
            <x v="102"/>
            <x v="174"/>
          </reference>
        </references>
      </pivotArea>
    </format>
    <format dxfId="98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43"/>
          </reference>
          <reference field="10" count="1" selected="0">
            <x v="33"/>
          </reference>
          <reference field="12" count="3">
            <x v="103"/>
            <x v="175"/>
            <x v="176"/>
          </reference>
        </references>
      </pivotArea>
    </format>
    <format dxfId="97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51"/>
          </reference>
          <reference field="10" count="1" selected="0">
            <x v="39"/>
          </reference>
          <reference field="12" count="4">
            <x v="104"/>
            <x v="105"/>
            <x v="106"/>
            <x v="107"/>
          </reference>
        </references>
      </pivotArea>
    </format>
    <format dxfId="96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51"/>
          </reference>
          <reference field="10" count="1" selected="0">
            <x v="39"/>
          </reference>
          <reference field="12" count="4">
            <x v="109"/>
            <x v="177"/>
            <x v="178"/>
            <x v="179"/>
          </reference>
        </references>
      </pivotArea>
    </format>
    <format dxfId="95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52"/>
          </reference>
          <reference field="10" count="1" selected="0">
            <x v="26"/>
          </reference>
          <reference field="12" count="4">
            <x v="110"/>
            <x v="111"/>
            <x v="112"/>
            <x v="180"/>
          </reference>
        </references>
      </pivotArea>
    </format>
    <format dxfId="94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58"/>
          </reference>
          <reference field="10" count="1" selected="0">
            <x v="22"/>
          </reference>
          <reference field="12" count="3">
            <x v="113"/>
            <x v="114"/>
            <x v="181"/>
          </reference>
        </references>
      </pivotArea>
    </format>
    <format dxfId="93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60"/>
          </reference>
          <reference field="10" count="1" selected="0">
            <x v="45"/>
          </reference>
          <reference field="12" count="5">
            <x v="115"/>
            <x v="116"/>
            <x v="117"/>
            <x v="182"/>
            <x v="183"/>
          </reference>
        </references>
      </pivotArea>
    </format>
    <format dxfId="92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62"/>
          </reference>
          <reference field="10" count="1" selected="0">
            <x v="43"/>
          </reference>
          <reference field="12" count="3">
            <x v="118"/>
            <x v="119"/>
            <x v="184"/>
          </reference>
        </references>
      </pivotArea>
    </format>
    <format dxfId="91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63"/>
          </reference>
          <reference field="10" count="1" selected="0">
            <x v="21"/>
          </reference>
          <reference field="12" count="2">
            <x v="120"/>
            <x v="185"/>
          </reference>
        </references>
      </pivotArea>
    </format>
    <format dxfId="90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74"/>
          </reference>
          <reference field="10" count="1" selected="0">
            <x v="47"/>
          </reference>
          <reference field="12" count="3">
            <x v="126"/>
            <x v="127"/>
            <x v="186"/>
          </reference>
        </references>
      </pivotArea>
    </format>
    <format dxfId="89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76"/>
          </reference>
          <reference field="10" count="1" selected="0">
            <x v="31"/>
          </reference>
          <reference field="12" count="5">
            <x v="128"/>
            <x v="129"/>
            <x v="187"/>
            <x v="188"/>
            <x v="189"/>
          </reference>
        </references>
      </pivotArea>
    </format>
    <format dxfId="88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12"/>
          </reference>
          <reference field="10" count="1" selected="0">
            <x v="24"/>
          </reference>
          <reference field="12" count="4">
            <x v="131"/>
            <x v="132"/>
            <x v="133"/>
            <x v="134"/>
          </reference>
        </references>
      </pivotArea>
    </format>
    <format dxfId="87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12"/>
          </reference>
          <reference field="10" count="1" selected="0">
            <x v="24"/>
          </reference>
          <reference field="12" count="4">
            <x v="136"/>
            <x v="190"/>
            <x v="191"/>
            <x v="192"/>
          </reference>
        </references>
      </pivotArea>
    </format>
    <format dxfId="86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13"/>
          </reference>
          <reference field="10" count="1" selected="0">
            <x v="25"/>
          </reference>
          <reference field="12" count="4">
            <x v="138"/>
            <x v="139"/>
            <x v="140"/>
            <x v="141"/>
          </reference>
        </references>
      </pivotArea>
    </format>
    <format dxfId="85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13"/>
          </reference>
          <reference field="10" count="1" selected="0">
            <x v="25"/>
          </reference>
          <reference field="12" count="4">
            <x v="143"/>
            <x v="193"/>
            <x v="194"/>
            <x v="195"/>
          </reference>
        </references>
      </pivotArea>
    </format>
    <format dxfId="84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14"/>
          </reference>
          <reference field="10" count="1" selected="0">
            <x v="23"/>
          </reference>
          <reference field="12" count="6">
            <x v="144"/>
            <x v="145"/>
            <x v="146"/>
            <x v="196"/>
            <x v="197"/>
            <x v="198"/>
          </reference>
        </references>
      </pivotArea>
    </format>
    <format dxfId="83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4"/>
          </reference>
          <reference field="10" count="1" selected="0">
            <x v="0"/>
          </reference>
          <reference field="12" count="1">
            <x v="55"/>
          </reference>
        </references>
      </pivotArea>
    </format>
    <format dxfId="82">
      <pivotArea dataOnly="0" labelOnly="1" fieldPosition="0">
        <references count="3">
          <reference field="1" count="1" selected="0">
            <x v="4"/>
          </reference>
          <reference field="10" count="1" selected="0">
            <x v="0"/>
          </reference>
          <reference field="12" count="1">
            <x v="55"/>
          </reference>
        </references>
      </pivotArea>
    </format>
    <format dxfId="81">
      <pivotArea collapsedLevelsAreSubtotals="1" fieldPosition="0">
        <references count="2">
          <reference field="4294967294" count="1" selected="0">
            <x v="0"/>
          </reference>
          <reference field="1" count="1">
            <x v="6"/>
          </reference>
        </references>
      </pivotArea>
    </format>
    <format dxfId="80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6"/>
          </reference>
          <reference field="10" count="1">
            <x v="36"/>
          </reference>
        </references>
      </pivotArea>
    </format>
    <format dxfId="79">
      <pivotArea collapsedLevelsAreSubtotals="1" fieldPosition="0">
        <references count="2">
          <reference field="4294967294" count="1" selected="0">
            <x v="0"/>
          </reference>
          <reference field="1" count="1">
            <x v="7"/>
          </reference>
        </references>
      </pivotArea>
    </format>
    <format dxfId="78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7"/>
          </reference>
          <reference field="10" count="1">
            <x v="42"/>
          </reference>
        </references>
      </pivotArea>
    </format>
    <format dxfId="77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12"/>
          </reference>
          <reference field="10" count="1">
            <x v="28"/>
          </reference>
        </references>
      </pivotArea>
    </format>
    <format dxfId="76">
      <pivotArea collapsedLevelsAreSubtotals="1" fieldPosition="0">
        <references count="2">
          <reference field="4294967294" count="1" selected="0">
            <x v="0"/>
          </reference>
          <reference field="1" count="1">
            <x v="12"/>
          </reference>
        </references>
      </pivotArea>
    </format>
    <format dxfId="75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4"/>
          </reference>
          <reference field="10" count="1" selected="0">
            <x v="0"/>
          </reference>
          <reference field="12" count="1">
            <x v="58"/>
          </reference>
        </references>
      </pivotArea>
    </format>
    <format dxfId="74">
      <pivotArea dataOnly="0" labelOnly="1" fieldPosition="0">
        <references count="3">
          <reference field="1" count="1" selected="0">
            <x v="72"/>
          </reference>
          <reference field="10" count="1" selected="0">
            <x v="41"/>
          </reference>
          <reference field="12" count="1">
            <x v="124"/>
          </reference>
        </references>
      </pivotArea>
    </format>
    <format dxfId="7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7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1">
      <pivotArea field="8" type="button" dataOnly="0" labelOnly="1" outline="0" axis="axisPage" fieldPosition="0"/>
    </format>
    <format dxfId="70">
      <pivotArea field="16" type="button" dataOnly="0" labelOnly="1" outline="0" axis="axisPage" fieldPosition="1"/>
    </format>
    <format dxfId="69">
      <pivotArea field="15" type="button" dataOnly="0" labelOnly="1" outline="0" axis="axisPage" fieldPosition="2"/>
    </format>
    <format dxfId="68">
      <pivotArea field="13" type="button" dataOnly="0" labelOnly="1" outline="0" axis="axisPage" fieldPosition="3"/>
    </format>
    <format dxfId="67">
      <pivotArea field="14" type="button" dataOnly="0" labelOnly="1" outline="0" axis="axisPage" fieldPosition="4"/>
    </format>
    <format dxfId="66">
      <pivotArea field="9" type="button" dataOnly="0" labelOnly="1" outline="0" axis="axisCol" fieldPosition="0"/>
    </format>
    <format dxfId="65">
      <pivotArea field="23" type="button" dataOnly="0" labelOnly="1" outline="0" axis="axisPage" fieldPosition="5"/>
    </format>
    <format dxfId="64">
      <pivotArea field="22" type="button" dataOnly="0" labelOnly="1" outline="0" axis="axisPage" fieldPosition="6"/>
    </format>
    <format dxfId="63">
      <pivotArea field="25" type="button" dataOnly="0" labelOnly="1" outline="0" axis="axisPage" fieldPosition="7"/>
    </format>
    <format dxfId="62">
      <pivotArea field="24" type="button" dataOnly="0" labelOnly="1" outline="0" axis="axisPage" fieldPosition="8"/>
    </format>
    <format dxfId="61">
      <pivotArea field="0" type="button" dataOnly="0" labelOnly="1" outline="0" axis="axisRow" fieldPosition="0"/>
    </format>
    <format dxfId="60">
      <pivotArea dataOnly="0" labelOnly="1" fieldPosition="0">
        <references count="1">
          <reference field="0" count="0"/>
        </references>
      </pivotArea>
    </format>
    <format dxfId="59">
      <pivotArea dataOnly="0" labelOnly="1" grandRow="1" outline="0" fieldPosition="0"/>
    </format>
    <format dxfId="58">
      <pivotArea dataOnly="0" labelOnly="1" fieldPosition="0">
        <references count="1">
          <reference field="1" count="40">
            <x v="4"/>
            <x v="6"/>
            <x v="7"/>
            <x v="12"/>
            <x v="17"/>
            <x v="18"/>
            <x v="20"/>
            <x v="22"/>
            <x v="24"/>
            <x v="25"/>
            <x v="30"/>
            <x v="36"/>
            <x v="43"/>
            <x v="51"/>
            <x v="52"/>
            <x v="58"/>
            <x v="60"/>
            <x v="62"/>
            <x v="63"/>
            <x v="68"/>
            <x v="71"/>
            <x v="72"/>
            <x v="74"/>
            <x v="76"/>
            <x v="95"/>
            <x v="97"/>
            <x v="100"/>
            <x v="101"/>
            <x v="112"/>
            <x v="113"/>
            <x v="114"/>
            <x v="118"/>
            <x v="162"/>
            <x v="163"/>
            <x v="247"/>
            <x v="248"/>
            <x v="253"/>
            <x v="254"/>
            <x v="270"/>
            <x v="291"/>
          </reference>
        </references>
      </pivotArea>
    </format>
    <format dxfId="57">
      <pivotArea dataOnly="0" labelOnly="1" fieldPosition="0">
        <references count="2">
          <reference field="1" count="1" selected="0">
            <x v="118"/>
          </reference>
          <reference field="10" count="40">
            <x v="0"/>
            <x v="2"/>
            <x v="4"/>
            <x v="5"/>
            <x v="7"/>
            <x v="10"/>
            <x v="11"/>
            <x v="12"/>
            <x v="13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</reference>
        </references>
      </pivotArea>
    </format>
    <format dxfId="56">
      <pivotArea dataOnly="0" labelOnly="1" fieldPosition="0">
        <references count="3">
          <reference field="1" count="1" selected="0">
            <x v="118"/>
          </reference>
          <reference field="10" count="1" selected="0">
            <x v="2"/>
          </reference>
          <reference field="12" count="50">
            <x v="29"/>
            <x v="30"/>
            <x v="31"/>
            <x v="32"/>
            <x v="37"/>
            <x v="38"/>
            <x v="39"/>
            <x v="40"/>
            <x v="41"/>
            <x v="42"/>
            <x v="43"/>
            <x v="44"/>
            <x v="45"/>
            <x v="46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</reference>
        </references>
      </pivotArea>
    </format>
    <format dxfId="55">
      <pivotArea dataOnly="0" labelOnly="1" fieldPosition="0">
        <references count="3">
          <reference field="1" count="1" selected="0">
            <x v="18"/>
          </reference>
          <reference field="10" count="1" selected="0">
            <x v="37"/>
          </reference>
          <reference field="12" count="50"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</reference>
        </references>
      </pivotArea>
    </format>
    <format dxfId="54">
      <pivotArea dataOnly="0" labelOnly="1" fieldPosition="0">
        <references count="3">
          <reference field="1" count="1" selected="0">
            <x v="51"/>
          </reference>
          <reference field="10" count="1" selected="0">
            <x v="39"/>
          </reference>
          <reference field="12" count="50">
            <x v="33"/>
            <x v="34"/>
            <x v="35"/>
            <x v="36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</reference>
        </references>
      </pivotArea>
    </format>
    <format dxfId="53">
      <pivotArea dataOnly="0" labelOnly="1" fieldPosition="0">
        <references count="3">
          <reference field="1" count="1" selected="0">
            <x v="113"/>
          </reference>
          <reference field="10" count="1" selected="0">
            <x v="25"/>
          </reference>
          <reference field="12" count="13">
            <x v="140"/>
            <x v="141"/>
            <x v="142"/>
            <x v="143"/>
            <x v="144"/>
            <x v="145"/>
            <x v="146"/>
            <x v="193"/>
            <x v="194"/>
            <x v="195"/>
            <x v="196"/>
            <x v="197"/>
            <x v="198"/>
          </reference>
        </references>
      </pivotArea>
    </format>
    <format dxfId="52">
      <pivotArea outline="0" collapsedLevelsAreSubtotals="1" fieldPosition="0">
        <references count="3">
          <reference field="1" count="1" selected="0">
            <x v="119"/>
          </reference>
          <reference field="9" count="1" selected="0">
            <x v="2"/>
          </reference>
          <reference field="10" count="1" selected="0">
            <x v="48"/>
          </reference>
        </references>
      </pivotArea>
    </format>
    <format dxfId="51">
      <pivotArea outline="0" collapsedLevelsAreSubtotals="1" fieldPosition="0">
        <references count="3">
          <reference field="1" count="2" selected="0">
            <x v="122"/>
            <x v="123"/>
          </reference>
          <reference field="9" count="1" selected="0">
            <x v="2"/>
          </reference>
          <reference field="10" count="2" selected="0">
            <x v="64"/>
            <x v="66"/>
          </reference>
        </references>
      </pivotArea>
    </format>
    <format dxfId="50">
      <pivotArea outline="0" collapsedLevelsAreSubtotals="1" fieldPosition="0">
        <references count="3">
          <reference field="1" count="2" selected="0">
            <x v="124"/>
            <x v="125"/>
          </reference>
          <reference field="9" count="1" selected="0">
            <x v="2"/>
          </reference>
          <reference field="10" count="2" selected="0">
            <x v="56"/>
            <x v="68"/>
          </reference>
        </references>
      </pivotArea>
    </format>
    <format dxfId="49">
      <pivotArea outline="0" collapsedLevelsAreSubtotals="1" fieldPosition="0">
        <references count="3">
          <reference field="1" count="1" selected="0">
            <x v="126"/>
          </reference>
          <reference field="9" count="1" selected="0">
            <x v="2"/>
          </reference>
          <reference field="10" count="1" selected="0">
            <x v="52"/>
          </reference>
        </references>
      </pivotArea>
    </format>
    <format dxfId="48">
      <pivotArea outline="0" collapsedLevelsAreSubtotals="1" fieldPosition="0">
        <references count="3">
          <reference field="1" count="4" selected="0">
            <x v="128"/>
            <x v="129"/>
            <x v="130"/>
            <x v="131"/>
          </reference>
          <reference field="9" count="1" selected="0">
            <x v="2"/>
          </reference>
          <reference field="10" count="4" selected="0">
            <x v="91"/>
            <x v="92"/>
            <x v="93"/>
            <x v="94"/>
          </reference>
        </references>
      </pivotArea>
    </format>
    <format dxfId="47">
      <pivotArea outline="0" collapsedLevelsAreSubtotals="1" fieldPosition="0">
        <references count="3">
          <reference field="1" count="3" selected="0">
            <x v="134"/>
            <x v="135"/>
            <x v="136"/>
          </reference>
          <reference field="9" count="1" selected="0">
            <x v="2"/>
          </reference>
          <reference field="10" count="3" selected="0">
            <x v="79"/>
            <x v="80"/>
            <x v="81"/>
          </reference>
        </references>
      </pivotArea>
    </format>
    <format dxfId="46">
      <pivotArea outline="0" collapsedLevelsAreSubtotals="1" fieldPosition="0">
        <references count="3">
          <reference field="1" count="2" selected="0">
            <x v="137"/>
            <x v="138"/>
          </reference>
          <reference field="9" count="1" selected="0">
            <x v="2"/>
          </reference>
          <reference field="10" count="2" selected="0">
            <x v="50"/>
            <x v="78"/>
          </reference>
        </references>
      </pivotArea>
    </format>
    <format dxfId="45">
      <pivotArea outline="0" collapsedLevelsAreSubtotals="1" fieldPosition="0">
        <references count="3">
          <reference field="1" count="1" selected="0">
            <x v="133"/>
          </reference>
          <reference field="9" count="1" selected="0">
            <x v="2"/>
          </reference>
          <reference field="10" count="1" selected="0">
            <x v="65"/>
          </reference>
        </references>
      </pivotArea>
    </format>
    <format dxfId="44">
      <pivotArea outline="0" collapsedLevelsAreSubtotals="1" fieldPosition="0">
        <references count="3">
          <reference field="1" count="10" selected="0">
            <x v="150"/>
            <x v="151"/>
            <x v="152"/>
            <x v="153"/>
            <x v="154"/>
            <x v="155"/>
            <x v="156"/>
            <x v="157"/>
            <x v="158"/>
            <x v="159"/>
          </reference>
          <reference field="9" count="1" selected="0">
            <x v="2"/>
          </reference>
          <reference field="10" count="10" selected="0">
            <x v="55"/>
            <x v="59"/>
            <x v="62"/>
            <x v="63"/>
            <x v="77"/>
            <x v="84"/>
            <x v="85"/>
            <x v="87"/>
            <x v="88"/>
            <x v="95"/>
          </reference>
        </references>
      </pivotArea>
    </format>
    <format dxfId="43">
      <pivotArea outline="0" collapsedLevelsAreSubtotals="1" fieldPosition="0">
        <references count="3">
          <reference field="1" count="9" selected="0">
            <x v="140"/>
            <x v="141"/>
            <x v="142"/>
            <x v="143"/>
            <x v="144"/>
            <x v="145"/>
            <x v="146"/>
            <x v="147"/>
            <x v="148"/>
          </reference>
          <reference field="9" count="1" selected="0">
            <x v="2"/>
          </reference>
          <reference field="10" count="9" selected="0">
            <x v="53"/>
            <x v="61"/>
            <x v="67"/>
            <x v="71"/>
            <x v="72"/>
            <x v="75"/>
            <x v="76"/>
            <x v="90"/>
            <x v="96"/>
          </reference>
        </references>
      </pivotArea>
    </format>
    <format dxfId="42">
      <pivotArea outline="0" collapsedLevelsAreSubtotals="1" fieldPosition="0">
        <references count="3">
          <reference field="1" count="1" selected="0">
            <x v="149"/>
          </reference>
          <reference field="9" count="1" selected="0">
            <x v="2"/>
          </reference>
          <reference field="10" count="1" selected="0">
            <x v="51"/>
          </reference>
        </references>
      </pivotArea>
    </format>
    <format dxfId="41">
      <pivotArea outline="0" collapsedLevelsAreSubtotals="1" fieldPosition="0">
        <references count="3">
          <reference field="1" count="3" selected="0">
            <x v="247"/>
            <x v="248"/>
            <x v="249"/>
          </reference>
          <reference field="9" count="1" selected="0">
            <x v="2"/>
          </reference>
          <reference field="10" count="3" selected="0">
            <x v="5"/>
            <x v="16"/>
            <x v="89"/>
          </reference>
        </references>
      </pivotArea>
    </format>
    <format dxfId="40">
      <pivotArea outline="0" collapsedLevelsAreSubtotals="1" fieldPosition="0">
        <references count="3">
          <reference field="1" count="6" selected="0">
            <x v="237"/>
            <x v="238"/>
            <x v="239"/>
            <x v="240"/>
            <x v="241"/>
            <x v="242"/>
          </reference>
          <reference field="9" count="1" selected="0">
            <x v="2"/>
          </reference>
          <reference field="10" count="6" selected="0">
            <x v="57"/>
            <x v="58"/>
            <x v="69"/>
            <x v="70"/>
            <x v="73"/>
            <x v="74"/>
          </reference>
        </references>
      </pivotArea>
    </format>
    <format dxfId="39">
      <pivotArea outline="0" collapsedLevelsAreSubtotals="1" fieldPosition="0">
        <references count="3">
          <reference field="1" count="4" selected="0">
            <x v="243"/>
            <x v="244"/>
            <x v="245"/>
            <x v="246"/>
          </reference>
          <reference field="9" count="1" selected="0">
            <x v="2"/>
          </reference>
          <reference field="10" count="4" selected="0">
            <x v="54"/>
            <x v="60"/>
            <x v="97"/>
            <x v="98"/>
          </reference>
        </references>
      </pivotArea>
    </format>
    <format dxfId="38">
      <pivotArea outline="0" collapsedLevelsAreSubtotals="1" fieldPosition="0">
        <references count="3">
          <reference field="1" count="5" selected="0">
            <x v="252"/>
            <x v="253"/>
            <x v="254"/>
            <x v="255"/>
            <x v="256"/>
          </reference>
          <reference field="9" count="1" selected="0">
            <x v="2"/>
          </reference>
          <reference field="10" count="5" selected="0">
            <x v="19"/>
            <x v="20"/>
            <x v="82"/>
            <x v="83"/>
            <x v="86"/>
          </reference>
        </references>
      </pivotArea>
    </format>
    <format dxfId="37">
      <pivotArea outline="0" collapsedLevelsAreSubtotals="1" fieldPosition="0">
        <references count="3">
          <reference field="1" count="1" selected="0">
            <x v="127"/>
          </reference>
          <reference field="9" count="1" selected="0">
            <x v="2"/>
          </reference>
          <reference field="10" count="1" selected="0">
            <x v="49"/>
          </reference>
        </references>
      </pivotArea>
    </format>
    <format dxfId="36">
      <pivotArea outline="0" collapsedLevelsAreSubtotals="1" fieldPosition="0">
        <references count="3">
          <reference field="1" count="10" selected="0">
            <x v="237"/>
            <x v="238"/>
            <x v="239"/>
            <x v="240"/>
            <x v="241"/>
            <x v="242"/>
            <x v="243"/>
            <x v="244"/>
            <x v="245"/>
            <x v="246"/>
          </reference>
          <reference field="9" count="1" selected="0">
            <x v="0"/>
          </reference>
          <reference field="10" count="10" selected="0">
            <x v="54"/>
            <x v="57"/>
            <x v="58"/>
            <x v="60"/>
            <x v="69"/>
            <x v="70"/>
            <x v="73"/>
            <x v="74"/>
            <x v="97"/>
            <x v="98"/>
          </reference>
        </references>
      </pivotArea>
    </format>
    <format dxfId="35">
      <pivotArea outline="0" collapsedLevelsAreSubtotals="1" fieldPosition="0">
        <references count="3">
          <reference field="1" count="10" selected="0">
            <x v="237"/>
            <x v="238"/>
            <x v="239"/>
            <x v="240"/>
            <x v="241"/>
            <x v="242"/>
            <x v="243"/>
            <x v="244"/>
            <x v="245"/>
            <x v="246"/>
          </reference>
          <reference field="9" count="1" selected="0">
            <x v="1"/>
          </reference>
          <reference field="10" count="10" selected="0">
            <x v="54"/>
            <x v="57"/>
            <x v="58"/>
            <x v="60"/>
            <x v="69"/>
            <x v="70"/>
            <x v="73"/>
            <x v="74"/>
            <x v="97"/>
            <x v="98"/>
          </reference>
        </references>
      </pivotArea>
    </format>
    <format dxfId="34">
      <pivotArea outline="0" collapsedLevelsAreSubtotals="1" fieldPosition="0">
        <references count="3">
          <reference field="1" count="1" selected="0">
            <x v="119"/>
          </reference>
          <reference field="9" count="2" selected="0">
            <x v="0"/>
            <x v="1"/>
          </reference>
          <reference field="10" count="1" selected="0">
            <x v="48"/>
          </reference>
        </references>
      </pivotArea>
    </format>
    <format dxfId="33">
      <pivotArea outline="0" collapsedLevelsAreSubtotals="1" fieldPosition="0">
        <references count="3">
          <reference field="1" count="1" selected="0">
            <x v="122"/>
          </reference>
          <reference field="9" count="2" selected="0">
            <x v="0"/>
            <x v="1"/>
          </reference>
          <reference field="10" count="1" selected="0">
            <x v="66"/>
          </reference>
        </references>
      </pivotArea>
    </format>
    <format dxfId="32">
      <pivotArea outline="0" collapsedLevelsAreSubtotals="1" fieldPosition="0">
        <references count="3">
          <reference field="1" count="1" selected="0">
            <x v="123"/>
          </reference>
          <reference field="9" count="2" selected="0">
            <x v="0"/>
            <x v="1"/>
          </reference>
          <reference field="10" count="1" selected="0">
            <x v="64"/>
          </reference>
        </references>
      </pivotArea>
    </format>
    <format dxfId="31">
      <pivotArea outline="0" collapsedLevelsAreSubtotals="1" fieldPosition="0">
        <references count="3">
          <reference field="1" count="2" selected="0">
            <x v="126"/>
            <x v="127"/>
          </reference>
          <reference field="9" count="1" selected="0">
            <x v="1"/>
          </reference>
          <reference field="10" count="2" selected="0">
            <x v="49"/>
            <x v="52"/>
          </reference>
        </references>
      </pivotArea>
    </format>
    <format dxfId="30">
      <pivotArea outline="0" collapsedLevelsAreSubtotals="1" fieldPosition="0">
        <references count="3">
          <reference field="1" count="4" selected="0">
            <x v="128"/>
            <x v="129"/>
            <x v="130"/>
            <x v="131"/>
          </reference>
          <reference field="9" count="1" selected="0">
            <x v="1"/>
          </reference>
          <reference field="10" count="4" selected="0">
            <x v="91"/>
            <x v="92"/>
            <x v="93"/>
            <x v="94"/>
          </reference>
        </references>
      </pivotArea>
    </format>
    <format dxfId="29">
      <pivotArea outline="0" collapsedLevelsAreSubtotals="1" fieldPosition="0">
        <references count="3">
          <reference field="1" count="2" selected="0">
            <x v="126"/>
            <x v="127"/>
          </reference>
          <reference field="9" count="1" selected="0">
            <x v="0"/>
          </reference>
          <reference field="10" count="2" selected="0">
            <x v="49"/>
            <x v="52"/>
          </reference>
        </references>
      </pivotArea>
    </format>
    <format dxfId="28">
      <pivotArea outline="0" collapsedLevelsAreSubtotals="1" fieldPosition="0">
        <references count="3">
          <reference field="1" count="1" selected="0">
            <x v="133"/>
          </reference>
          <reference field="9" count="1" selected="0">
            <x v="1"/>
          </reference>
          <reference field="10" count="1" selected="0">
            <x v="65"/>
          </reference>
        </references>
      </pivotArea>
    </format>
    <format dxfId="27">
      <pivotArea outline="0" collapsedLevelsAreSubtotals="1" fieldPosition="0">
        <references count="3">
          <reference field="1" count="3" selected="0">
            <x v="134"/>
            <x v="135"/>
            <x v="136"/>
          </reference>
          <reference field="9" count="1" selected="0">
            <x v="1"/>
          </reference>
          <reference field="10" count="3" selected="0">
            <x v="79"/>
            <x v="80"/>
            <x v="81"/>
          </reference>
        </references>
      </pivotArea>
    </format>
    <format dxfId="26">
      <pivotArea outline="0" collapsedLevelsAreSubtotals="1" fieldPosition="0">
        <references count="3">
          <reference field="1" count="2" selected="0">
            <x v="137"/>
            <x v="138"/>
          </reference>
          <reference field="9" count="1" selected="0">
            <x v="1"/>
          </reference>
          <reference field="10" count="2" selected="0">
            <x v="50"/>
            <x v="78"/>
          </reference>
        </references>
      </pivotArea>
    </format>
    <format dxfId="25">
      <pivotArea outline="0" collapsedLevelsAreSubtotals="1" fieldPosition="0">
        <references count="3">
          <reference field="1" count="21" selected="0"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</reference>
          <reference field="9" count="1" selected="0">
            <x v="1"/>
          </reference>
          <reference field="10" count="21" selected="0">
            <x v="51"/>
            <x v="53"/>
            <x v="55"/>
            <x v="59"/>
            <x v="61"/>
            <x v="62"/>
            <x v="63"/>
            <x v="67"/>
            <x v="71"/>
            <x v="72"/>
            <x v="75"/>
            <x v="76"/>
            <x v="77"/>
            <x v="84"/>
            <x v="85"/>
            <x v="87"/>
            <x v="88"/>
            <x v="90"/>
            <x v="95"/>
            <x v="96"/>
            <x v="111"/>
          </reference>
        </references>
      </pivotArea>
    </format>
    <format dxfId="24">
      <pivotArea outline="0" collapsedLevelsAreSubtotals="1" fieldPosition="0">
        <references count="3">
          <reference field="1" count="21" selected="0"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</reference>
          <reference field="9" count="1" selected="0">
            <x v="2"/>
          </reference>
          <reference field="10" count="21" selected="0">
            <x v="51"/>
            <x v="53"/>
            <x v="55"/>
            <x v="59"/>
            <x v="61"/>
            <x v="62"/>
            <x v="63"/>
            <x v="67"/>
            <x v="71"/>
            <x v="72"/>
            <x v="75"/>
            <x v="76"/>
            <x v="77"/>
            <x v="84"/>
            <x v="85"/>
            <x v="87"/>
            <x v="88"/>
            <x v="90"/>
            <x v="95"/>
            <x v="96"/>
            <x v="111"/>
          </reference>
        </references>
      </pivotArea>
    </format>
    <format dxfId="23">
      <pivotArea outline="0" collapsedLevelsAreSubtotals="1" fieldPosition="0">
        <references count="3">
          <reference field="1" count="5" selected="0">
            <x v="252"/>
            <x v="253"/>
            <x v="254"/>
            <x v="255"/>
            <x v="256"/>
          </reference>
          <reference field="9" count="1" selected="0">
            <x v="1"/>
          </reference>
          <reference field="10" count="5" selected="0">
            <x v="19"/>
            <x v="20"/>
            <x v="82"/>
            <x v="83"/>
            <x v="86"/>
          </reference>
        </references>
      </pivotArea>
    </format>
    <format dxfId="22">
      <pivotArea outline="0" collapsedLevelsAreSubtotals="1" fieldPosition="0">
        <references count="3">
          <reference field="1" count="18" selected="0"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</reference>
          <reference field="9" count="1" selected="0">
            <x v="0"/>
          </reference>
          <reference field="10" count="17" selected="0">
            <x v="6"/>
            <x v="14"/>
            <x v="100"/>
            <x v="101"/>
            <x v="103"/>
            <x v="105"/>
            <x v="113"/>
            <x v="114"/>
            <x v="115"/>
            <x v="117"/>
            <x v="118"/>
            <x v="126"/>
            <x v="128"/>
            <x v="130"/>
            <x v="131"/>
            <x v="133"/>
            <x v="134"/>
          </reference>
        </references>
      </pivotArea>
    </format>
    <format dxfId="21">
      <pivotArea outline="0" collapsedLevelsAreSubtotals="1" fieldPosition="0">
        <references count="3">
          <reference field="1" count="11" selected="0"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</reference>
          <reference field="9" count="1" selected="0">
            <x v="2"/>
          </reference>
          <reference field="10" count="11" selected="0">
            <x v="104"/>
            <x v="107"/>
            <x v="109"/>
            <x v="110"/>
            <x v="112"/>
            <x v="116"/>
            <x v="119"/>
            <x v="120"/>
            <x v="124"/>
            <x v="125"/>
            <x v="127"/>
          </reference>
        </references>
      </pivotArea>
    </format>
    <format dxfId="20">
      <pivotArea outline="0" collapsedLevelsAreSubtotals="1" fieldPosition="0">
        <references count="3">
          <reference field="1" count="22" selected="0"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</reference>
          <reference field="9" count="1" selected="0">
            <x v="1"/>
          </reference>
          <reference field="10" count="22" selected="0">
            <x v="1"/>
            <x v="4"/>
            <x v="9"/>
            <x v="10"/>
            <x v="99"/>
            <x v="102"/>
            <x v="104"/>
            <x v="107"/>
            <x v="108"/>
            <x v="109"/>
            <x v="110"/>
            <x v="112"/>
            <x v="116"/>
            <x v="119"/>
            <x v="120"/>
            <x v="121"/>
            <x v="122"/>
            <x v="123"/>
            <x v="124"/>
            <x v="125"/>
            <x v="127"/>
            <x v="132"/>
          </reference>
        </references>
      </pivotArea>
    </format>
    <format dxfId="19">
      <pivotArea outline="0" collapsedLevelsAreSubtotals="1" fieldPosition="0">
        <references count="3">
          <reference field="1" count="22" selected="0"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</reference>
          <reference field="9" count="1" selected="0">
            <x v="1"/>
          </reference>
          <reference field="10" count="22" selected="0">
            <x v="1"/>
            <x v="4"/>
            <x v="9"/>
            <x v="10"/>
            <x v="99"/>
            <x v="102"/>
            <x v="104"/>
            <x v="107"/>
            <x v="108"/>
            <x v="109"/>
            <x v="110"/>
            <x v="112"/>
            <x v="116"/>
            <x v="119"/>
            <x v="120"/>
            <x v="121"/>
            <x v="122"/>
            <x v="123"/>
            <x v="124"/>
            <x v="125"/>
            <x v="127"/>
            <x v="132"/>
          </reference>
        </references>
      </pivotArea>
    </format>
    <format dxfId="18">
      <pivotArea outline="0" collapsedLevelsAreSubtotals="1" fieldPosition="0">
        <references count="3">
          <reference field="1" count="11" selected="0"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</reference>
          <reference field="9" count="1" selected="0">
            <x v="1"/>
          </reference>
          <reference field="10" count="11" selected="0">
            <x v="104"/>
            <x v="107"/>
            <x v="109"/>
            <x v="110"/>
            <x v="112"/>
            <x v="116"/>
            <x v="119"/>
            <x v="120"/>
            <x v="124"/>
            <x v="125"/>
            <x v="127"/>
          </reference>
        </references>
      </pivotArea>
    </format>
    <format dxfId="17">
      <pivotArea outline="0" collapsedLevelsAreSubtotals="1" fieldPosition="0">
        <references count="3">
          <reference field="1" count="9" selected="0">
            <x v="160"/>
            <x v="161"/>
            <x v="162"/>
            <x v="163"/>
            <x v="164"/>
            <x v="165"/>
            <x v="166"/>
            <x v="167"/>
            <x v="168"/>
          </reference>
          <reference field="9" count="1" selected="0">
            <x v="2"/>
          </reference>
          <reference field="10" count="9" selected="0">
            <x v="4"/>
            <x v="9"/>
            <x v="10"/>
            <x v="102"/>
            <x v="108"/>
            <x v="121"/>
            <x v="122"/>
            <x v="123"/>
            <x v="132"/>
          </reference>
        </references>
      </pivotArea>
    </format>
    <format dxfId="16">
      <pivotArea outline="0" collapsedLevelsAreSubtotals="1" fieldPosition="0">
        <references count="3">
          <reference field="1" count="2" selected="0">
            <x v="180"/>
            <x v="181"/>
          </reference>
          <reference field="9" count="1" selected="0">
            <x v="2"/>
          </reference>
          <reference field="10" count="2" selected="0">
            <x v="1"/>
            <x v="99"/>
          </reference>
        </references>
      </pivotArea>
    </format>
    <format dxfId="15">
      <pivotArea dataOnly="0" labelOnly="1" outline="0" offset="A256" fieldPosition="0">
        <references count="2">
          <reference field="1" count="1" selected="0">
            <x v="252"/>
          </reference>
          <reference field="10" count="1">
            <x v="86"/>
          </reference>
        </references>
      </pivotArea>
    </format>
    <format dxfId="14">
      <pivotArea dataOnly="0" labelOnly="1" outline="0" offset="A256" fieldPosition="0">
        <references count="2">
          <reference field="1" count="1" selected="0">
            <x v="253"/>
          </reference>
          <reference field="10" count="1">
            <x v="19"/>
          </reference>
        </references>
      </pivotArea>
    </format>
    <format dxfId="13">
      <pivotArea dataOnly="0" labelOnly="1" outline="0" offset="A256" fieldPosition="0">
        <references count="2">
          <reference field="1" count="1" selected="0">
            <x v="254"/>
          </reference>
          <reference field="10" count="1">
            <x v="20"/>
          </reference>
        </references>
      </pivotArea>
    </format>
    <format dxfId="12">
      <pivotArea dataOnly="0" labelOnly="1" outline="0" offset="A256" fieldPosition="0">
        <references count="2">
          <reference field="1" count="1" selected="0">
            <x v="255"/>
          </reference>
          <reference field="10" count="1">
            <x v="82"/>
          </reference>
        </references>
      </pivotArea>
    </format>
    <format dxfId="11">
      <pivotArea dataOnly="0" labelOnly="1" outline="0" offset="A256" fieldPosition="0">
        <references count="2">
          <reference field="1" count="1" selected="0">
            <x v="256"/>
          </reference>
          <reference field="10" count="1">
            <x v="83"/>
          </reference>
        </references>
      </pivotArea>
    </format>
    <format dxfId="10">
      <pivotArea outline="0" collapsedLevelsAreSubtotals="1" fieldPosition="0">
        <references count="3">
          <reference field="1" count="3" selected="0">
            <x v="268"/>
            <x v="269"/>
            <x v="270"/>
          </reference>
          <reference field="9" count="1" selected="0">
            <x v="2"/>
          </reference>
          <reference field="10" count="3" selected="0">
            <x v="7"/>
            <x v="129"/>
            <x v="186"/>
          </reference>
        </references>
      </pivotArea>
    </format>
    <format dxfId="9">
      <pivotArea outline="0" collapsedLevelsAreSubtotals="1" fieldPosition="0">
        <references count="3">
          <reference field="1" count="3" selected="0">
            <x v="247"/>
            <x v="248"/>
            <x v="249"/>
          </reference>
          <reference field="9" count="1" selected="0">
            <x v="2"/>
          </reference>
          <reference field="10" count="3" selected="0">
            <x v="5"/>
            <x v="16"/>
            <x v="89"/>
          </reference>
        </references>
      </pivotArea>
    </format>
    <format dxfId="8">
      <pivotArea outline="0" collapsedLevelsAreSubtotals="1" fieldPosition="0">
        <references count="3">
          <reference field="1" count="1" selected="0">
            <x v="277"/>
          </reference>
          <reference field="9" count="1" selected="0">
            <x v="2"/>
          </reference>
          <reference field="10" count="1" selected="0">
            <x v="6"/>
          </reference>
        </references>
      </pivotArea>
    </format>
    <format dxfId="7">
      <pivotArea outline="0" collapsedLevelsAreSubtotals="1" fieldPosition="0">
        <references count="3">
          <reference field="1" count="1" selected="0">
            <x v="276"/>
          </reference>
          <reference field="9" count="1" selected="0">
            <x v="2"/>
          </reference>
          <reference field="10" count="1" selected="0">
            <x v="101"/>
          </reference>
        </references>
      </pivotArea>
    </format>
    <format dxfId="6">
      <pivotArea outline="0" collapsedLevelsAreSubtotals="1" fieldPosition="0">
        <references count="3">
          <reference field="1" count="2" selected="0">
            <x v="272"/>
            <x v="273"/>
          </reference>
          <reference field="9" count="1" selected="0">
            <x v="2"/>
          </reference>
          <reference field="10" count="2" selected="0">
            <x v="133"/>
            <x v="253"/>
          </reference>
        </references>
      </pivotArea>
    </format>
    <format dxfId="5">
      <pivotArea outline="0" collapsedLevelsAreSubtotals="1" fieldPosition="0">
        <references count="3">
          <reference field="1" count="1" selected="0">
            <x v="288"/>
          </reference>
          <reference field="9" count="1" selected="0">
            <x v="2"/>
          </reference>
          <reference field="10" count="1" selected="0">
            <x v="14"/>
          </reference>
        </references>
      </pivotArea>
    </format>
    <format dxfId="4">
      <pivotArea outline="0" collapsedLevelsAreSubtotals="1" fieldPosition="0">
        <references count="3">
          <reference field="1" count="4" selected="0">
            <x v="284"/>
            <x v="285"/>
            <x v="286"/>
            <x v="287"/>
          </reference>
          <reference field="9" count="1" selected="0">
            <x v="2"/>
          </reference>
          <reference field="10" count="4" selected="0">
            <x v="115"/>
            <x v="118"/>
            <x v="128"/>
            <x v="130"/>
          </reference>
        </references>
      </pivotArea>
    </format>
    <format dxfId="3">
      <pivotArea outline="0" collapsedLevelsAreSubtotals="1" fieldPosition="0">
        <references count="3">
          <reference field="1" count="50" selected="0"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</reference>
          <reference field="9" count="1" selected="0">
            <x v="1"/>
          </reference>
          <reference field="10" count="50" selected="0">
            <x v="3"/>
            <x v="8"/>
            <x v="136"/>
            <x v="138"/>
            <x v="140"/>
            <x v="157"/>
            <x v="163"/>
            <x v="165"/>
            <x v="167"/>
            <x v="168"/>
            <x v="169"/>
            <x v="171"/>
            <x v="172"/>
            <x v="173"/>
            <x v="174"/>
            <x v="175"/>
            <x v="185"/>
            <x v="192"/>
            <x v="210"/>
            <x v="218"/>
            <x v="225"/>
            <x v="227"/>
            <x v="229"/>
            <x v="230"/>
            <x v="236"/>
            <x v="237"/>
            <x v="238"/>
            <x v="239"/>
            <x v="240"/>
            <x v="241"/>
            <x v="243"/>
            <x v="246"/>
            <x v="247"/>
            <x v="254"/>
            <x v="255"/>
            <x v="256"/>
            <x v="257"/>
            <x v="258"/>
            <x v="259"/>
            <x v="260"/>
            <x v="270"/>
            <x v="271"/>
            <x v="272"/>
            <x v="275"/>
            <x v="276"/>
            <x v="277"/>
            <x v="282"/>
            <x v="287"/>
            <x v="288"/>
            <x v="289"/>
          </reference>
        </references>
      </pivotArea>
    </format>
    <format dxfId="2">
      <pivotArea outline="0" collapsedLevelsAreSubtotals="1" fieldPosition="0">
        <references count="3">
          <reference field="1" count="51" selected="0"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</reference>
          <reference field="9" count="1" selected="0">
            <x v="2"/>
          </reference>
          <reference field="10" count="51" selected="0">
            <x v="3"/>
            <x v="8"/>
            <x v="136"/>
            <x v="138"/>
            <x v="140"/>
            <x v="157"/>
            <x v="163"/>
            <x v="165"/>
            <x v="167"/>
            <x v="168"/>
            <x v="169"/>
            <x v="171"/>
            <x v="172"/>
            <x v="173"/>
            <x v="174"/>
            <x v="175"/>
            <x v="184"/>
            <x v="185"/>
            <x v="192"/>
            <x v="210"/>
            <x v="218"/>
            <x v="225"/>
            <x v="227"/>
            <x v="229"/>
            <x v="230"/>
            <x v="236"/>
            <x v="237"/>
            <x v="238"/>
            <x v="239"/>
            <x v="240"/>
            <x v="241"/>
            <x v="243"/>
            <x v="246"/>
            <x v="247"/>
            <x v="254"/>
            <x v="255"/>
            <x v="256"/>
            <x v="257"/>
            <x v="258"/>
            <x v="259"/>
            <x v="260"/>
            <x v="270"/>
            <x v="271"/>
            <x v="272"/>
            <x v="275"/>
            <x v="276"/>
            <x v="277"/>
            <x v="282"/>
            <x v="287"/>
            <x v="288"/>
            <x v="289"/>
          </reference>
        </references>
      </pivotArea>
    </format>
  </formats>
  <pivotHierarchies count="914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5">
        <mp field="3"/>
        <mp field="4"/>
        <mp field="5"/>
        <mp field="6"/>
        <mp field="7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Ledger budget].[Budget register entry status].&amp;[1]"/>
      </members>
    </pivotHierarchy>
    <pivotHierarchy multipleItemSelectionAllowed="1">
      <members count="11" level="1">
        <member name="[Ledger budget].[Budget type].&amp;[1]"/>
        <member name="[Ledger budget].[Budget type].&amp;[2]"/>
        <member name="[Ledger budget].[Budget type].&amp;[3]"/>
        <member name="[Ledger budget].[Budget type].&amp;[6]"/>
        <member name="[Ledger budget].[Budget type].&amp;[7]"/>
        <member name="[Ledger budget].[Budget type].&amp;[8]"/>
        <member name="[Ledger budget].[Budget type].&amp;[9]"/>
        <member name="[Ledger budget].[Budget type].&amp;[10]"/>
        <member name="[Ledger budget].[Budget type].&amp;[12]"/>
        <member name="[Ledger budget].[Budget type].&amp;[13]"/>
        <member name="[Ledger budget].[Budget type].[All].UNKNOWNMEMBER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Ledger transaction].[Fiscal period type].&amp;[1]"/>
        <member name="[Ledger transaction].[Fiscal period type].&amp;[2]"/>
      </members>
    </pivotHierarchy>
    <pivotHierarchy/>
    <pivotHierarchy multipleItemSelectionAllowed="1">
      <members count="170" level="1">
        <member name="[Ledger transaction].[Posting type].&amp;[0]"/>
        <member name="[Ledger transaction].[Posting type].&amp;[1]"/>
        <member name="[Ledger transaction].[Posting type].&amp;[2]"/>
        <member name="[Ledger transaction].[Posting type].&amp;[3]"/>
        <member name="[Ledger transaction].[Posting type].&amp;[4]"/>
        <member name="[Ledger transaction].[Posting type].&amp;[5]"/>
        <member name="[Ledger transaction].[Posting type].&amp;[6]"/>
        <member name="[Ledger transaction].[Posting type].&amp;[7]"/>
        <member name="[Ledger transaction].[Posting type].&amp;[8]"/>
        <member name="[Ledger transaction].[Posting type].&amp;[9]"/>
        <member name="[Ledger transaction].[Posting type].&amp;[10]"/>
        <member name="[Ledger transaction].[Posting type].&amp;[11]"/>
        <member name="[Ledger transaction].[Posting type].&amp;[12]"/>
        <member name="[Ledger transaction].[Posting type].&amp;[14]"/>
        <member name="[Ledger transaction].[Posting type].&amp;[15]"/>
        <member name="[Ledger transaction].[Posting type].&amp;[16]"/>
        <member name="[Ledger transaction].[Posting type].&amp;[17]"/>
        <member name="[Ledger transaction].[Posting type].&amp;[18]"/>
        <member name="[Ledger transaction].[Posting type].&amp;[20]"/>
        <member name="[Ledger transaction].[Posting type].&amp;[21]"/>
        <member name="[Ledger transaction].[Posting type].&amp;[22]"/>
        <member name="[Ledger transaction].[Posting type].&amp;[23]"/>
        <member name="[Ledger transaction].[Posting type].&amp;[24]"/>
        <member name="[Ledger transaction].[Posting type].&amp;[25]"/>
        <member name="[Ledger transaction].[Posting type].&amp;[26]"/>
        <member name="[Ledger transaction].[Posting type].&amp;[27]"/>
        <member name="[Ledger transaction].[Posting type].&amp;[28]"/>
        <member name="[Ledger transaction].[Posting type].&amp;[29]"/>
        <member name="[Ledger transaction].[Posting type].&amp;[30]"/>
        <member name="[Ledger transaction].[Posting type].&amp;[31]"/>
        <member name="[Ledger transaction].[Posting type].&amp;[32]"/>
        <member name="[Ledger transaction].[Posting type].&amp;[33]"/>
        <member name="[Ledger transaction].[Posting type].&amp;[34]"/>
        <member name="[Ledger transaction].[Posting type].&amp;[35]"/>
        <member name="[Ledger transaction].[Posting type].&amp;[36]"/>
        <member name="[Ledger transaction].[Posting type].&amp;[37]"/>
        <member name="[Ledger transaction].[Posting type].&amp;[38]"/>
        <member name="[Ledger transaction].[Posting type].&amp;[39]"/>
        <member name="[Ledger transaction].[Posting type].&amp;[40]"/>
        <member name="[Ledger transaction].[Posting type].&amp;[41]"/>
        <member name="[Ledger transaction].[Posting type].&amp;[42]"/>
        <member name="[Ledger transaction].[Posting type].&amp;[43]"/>
        <member name="[Ledger transaction].[Posting type].&amp;[44]"/>
        <member name="[Ledger transaction].[Posting type].&amp;[45]"/>
        <member name="[Ledger transaction].[Posting type].&amp;[46]"/>
        <member name="[Ledger transaction].[Posting type].&amp;[47]"/>
        <member name="[Ledger transaction].[Posting type].&amp;[48]"/>
        <member name="[Ledger transaction].[Posting type].&amp;[49]"/>
        <member name="[Ledger transaction].[Posting type].&amp;[50]"/>
        <member name="[Ledger transaction].[Posting type].&amp;[51]"/>
        <member name="[Ledger transaction].[Posting type].&amp;[52]"/>
        <member name="[Ledger transaction].[Posting type].&amp;[53]"/>
        <member name="[Ledger transaction].[Posting type].&amp;[54]"/>
        <member name="[Ledger transaction].[Posting type].&amp;[55]"/>
        <member name="[Ledger transaction].[Posting type].&amp;[56]"/>
        <member name="[Ledger transaction].[Posting type].&amp;[57]"/>
        <member name="[Ledger transaction].[Posting type].&amp;[58]"/>
        <member name="[Ledger transaction].[Posting type].&amp;[59]"/>
        <member name="[Ledger transaction].[Posting type].&amp;[60]"/>
        <member name="[Ledger transaction].[Posting type].&amp;[61]"/>
        <member name="[Ledger transaction].[Posting type].&amp;[62]"/>
        <member name="[Ledger transaction].[Posting type].&amp;[63]"/>
        <member name="[Ledger transaction].[Posting type].&amp;[64]"/>
        <member name="[Ledger transaction].[Posting type].&amp;[65]"/>
        <member name="[Ledger transaction].[Posting type].&amp;[66]"/>
        <member name="[Ledger transaction].[Posting type].&amp;[67]"/>
        <member name="[Ledger transaction].[Posting type].&amp;[68]"/>
        <member name="[Ledger transaction].[Posting type].&amp;[71]"/>
        <member name="[Ledger transaction].[Posting type].&amp;[72]"/>
        <member name="[Ledger transaction].[Posting type].&amp;[73]"/>
        <member name="[Ledger transaction].[Posting type].&amp;[74]"/>
        <member name="[Ledger transaction].[Posting type].&amp;[75]"/>
        <member name="[Ledger transaction].[Posting type].&amp;[76]"/>
        <member name="[Ledger transaction].[Posting type].&amp;[77]"/>
        <member name="[Ledger transaction].[Posting type].&amp;[78]"/>
        <member name="[Ledger transaction].[Posting type].&amp;[79]"/>
        <member name="[Ledger transaction].[Posting type].&amp;[80]"/>
        <member name="[Ledger transaction].[Posting type].&amp;[81]"/>
        <member name="[Ledger transaction].[Posting type].&amp;[82]"/>
        <member name="[Ledger transaction].[Posting type].&amp;[83]"/>
        <member name="[Ledger transaction].[Posting type].&amp;[84]"/>
        <member name="[Ledger transaction].[Posting type].&amp;[85]"/>
        <member name="[Ledger transaction].[Posting type].&amp;[86]"/>
        <member name="[Ledger transaction].[Posting type].&amp;[87]"/>
        <member name="[Ledger transaction].[Posting type].&amp;[91]"/>
        <member name="[Ledger transaction].[Posting type].&amp;[92]"/>
        <member name="[Ledger transaction].[Posting type].&amp;[93]"/>
        <member name="[Ledger transaction].[Posting type].&amp;[94]"/>
        <member name="[Ledger transaction].[Posting type].&amp;[95]"/>
        <member name="[Ledger transaction].[Posting type].&amp;[96]"/>
        <member name="[Ledger transaction].[Posting type].&amp;[97]"/>
        <member name="[Ledger transaction].[Posting type].&amp;[98]"/>
        <member name="[Ledger transaction].[Posting type].&amp;[99]"/>
        <member name="[Ledger transaction].[Posting type].&amp;[100]"/>
        <member name="[Ledger transaction].[Posting type].&amp;[101]"/>
        <member name="[Ledger transaction].[Posting type].&amp;[102]"/>
        <member name="[Ledger transaction].[Posting type].&amp;[103]"/>
        <member name="[Ledger transaction].[Posting type].&amp;[105]"/>
        <member name="[Ledger transaction].[Posting type].&amp;[106]"/>
        <member name="[Ledger transaction].[Posting type].&amp;[107]"/>
        <member name="[Ledger transaction].[Posting type].&amp;[108]"/>
        <member name="[Ledger transaction].[Posting type].&amp;[109]"/>
        <member name="[Ledger transaction].[Posting type].&amp;[110]"/>
        <member name="[Ledger transaction].[Posting type].&amp;[111]"/>
        <member name="[Ledger transaction].[Posting type].&amp;[112]"/>
        <member name="[Ledger transaction].[Posting type].&amp;[113]"/>
        <member name="[Ledger transaction].[Posting type].&amp;[114]"/>
        <member name="[Ledger transaction].[Posting type].&amp;[115]"/>
        <member name="[Ledger transaction].[Posting type].&amp;[116]"/>
        <member name="[Ledger transaction].[Posting type].&amp;[117]"/>
        <member name="[Ledger transaction].[Posting type].&amp;[118]"/>
        <member name="[Ledger transaction].[Posting type].&amp;[119]"/>
        <member name="[Ledger transaction].[Posting type].&amp;[120]"/>
        <member name="[Ledger transaction].[Posting type].&amp;[121]"/>
        <member name="[Ledger transaction].[Posting type].&amp;[122]"/>
        <member name="[Ledger transaction].[Posting type].&amp;[123]"/>
        <member name="[Ledger transaction].[Posting type].&amp;[124]"/>
        <member name="[Ledger transaction].[Posting type].&amp;[125]"/>
        <member name="[Ledger transaction].[Posting type].&amp;[126]"/>
        <member name="[Ledger transaction].[Posting type].&amp;[127]"/>
        <member name="[Ledger transaction].[Posting type].&amp;[128]"/>
        <member name="[Ledger transaction].[Posting type].&amp;[129]"/>
        <member name="[Ledger transaction].[Posting type].&amp;[130]"/>
        <member name="[Ledger transaction].[Posting type].&amp;[131]"/>
        <member name="[Ledger transaction].[Posting type].&amp;[132]"/>
        <member name="[Ledger transaction].[Posting type].&amp;[133]"/>
        <member name="[Ledger transaction].[Posting type].&amp;[134]"/>
        <member name="[Ledger transaction].[Posting type].&amp;[135]"/>
        <member name="[Ledger transaction].[Posting type].&amp;[136]"/>
        <member name="[Ledger transaction].[Posting type].&amp;[137]"/>
        <member name="[Ledger transaction].[Posting type].&amp;[138]"/>
        <member name="[Ledger transaction].[Posting type].&amp;[139]"/>
        <member name="[Ledger transaction].[Posting type].&amp;[141]"/>
        <member name="[Ledger transaction].[Posting type].&amp;[142]"/>
        <member name="[Ledger transaction].[Posting type].&amp;[161]"/>
        <member name="[Ledger transaction].[Posting type].&amp;[162]"/>
        <member name="[Ledger transaction].[Posting type].&amp;[163]"/>
        <member name="[Ledger transaction].[Posting type].&amp;[201]"/>
        <member name="[Ledger transaction].[Posting type].&amp;[202]"/>
        <member name="[Ledger transaction].[Posting type].&amp;[203]"/>
        <member name="[Ledger transaction].[Posting type].&amp;[204]"/>
        <member name="[Ledger transaction].[Posting type].&amp;[205]"/>
        <member name="[Ledger transaction].[Posting type].&amp;[206]"/>
        <member name="[Ledger transaction].[Posting type].&amp;[207]"/>
        <member name="[Ledger transaction].[Posting type].&amp;[208]"/>
        <member name="[Ledger transaction].[Posting type].&amp;[209]"/>
        <member name="[Ledger transaction].[Posting type].&amp;[210]"/>
        <member name="[Ledger transaction].[Posting type].&amp;[211]"/>
        <member name="[Ledger transaction].[Posting type].&amp;[212]"/>
        <member name="[Ledger transaction].[Posting type].&amp;[213]"/>
        <member name="[Ledger transaction].[Posting type].&amp;[214]"/>
        <member name="[Ledger transaction].[Posting type].&amp;[216]"/>
        <member name="[Ledger transaction].[Posting type].&amp;[219]"/>
        <member name="[Ledger transaction].[Posting type].&amp;[220]"/>
        <member name="[Ledger transaction].[Posting type].&amp;[221]"/>
        <member name="[Ledger transaction].[Posting type].&amp;[222]"/>
        <member name="[Ledger transaction].[Posting type].&amp;[223]"/>
        <member name="[Ledger transaction].[Posting type].&amp;[224]"/>
        <member name="[Ledger transaction].[Posting type].&amp;[225]"/>
        <member name="[Ledger transaction].[Posting type].&amp;[226]"/>
        <member name="[Ledger transaction].[Posting type].&amp;[228]"/>
        <member name="[Ledger transaction].[Posting type].&amp;[229]"/>
        <member name="[Ledger transaction].[Posting type].&amp;[230]"/>
        <member name="[Ledger transaction].[Posting type].&amp;[231]"/>
        <member name="[Ledger transaction].[Posting type].&amp;[232]"/>
        <member name="[Ledger transaction].[Posting type].&amp;[233]"/>
        <member name="[Ledger transaction].[Posting type].&amp;[234]"/>
        <member name="[Ledger transaction].[Posting type].&amp;[235]"/>
        <member name="[Ledger transaction].[Posting type].&amp;[236]"/>
        <member name="[Ledger transaction].[Posting type].[All].UNKNOWNMEMBER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 caption="Fund Name"/>
    <pivotHierarchy multipleItemSelectionAllowed="1" caption="Fund Number"/>
    <pivotHierarchy/>
    <pivotHierarchy/>
    <pivotHierarchy/>
    <pivotHierarchy/>
    <pivotHierarchy multipleItemSelectionAllowed="1" caption="NBU Name"/>
    <pivotHierarchy multipleItemSelectionAllowed="1" caption="NBU Number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5">
        <mp field="17"/>
        <mp field="18"/>
        <mp field="19"/>
        <mp field="20"/>
        <mp field="21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 multipleItemSelectionAllowed="1" caption="Fiscal Calendar Year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Actual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showInFieldList="0" dragToRow="0" dragToCol="0" dragToPage="0" dragToData="1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</pivotHierarchies>
  <pivotTableStyleInfo name="PivotTable Style 1" showRowHeaders="1" showColHeaders="1" showRowStripes="0" showColStripes="0" showLastColumn="1"/>
  <rowHierarchiesUsage count="3">
    <rowHierarchyUsage hierarchyUsage="157"/>
    <rowHierarchyUsage hierarchyUsage="163"/>
    <rowHierarchyUsage hierarchyUsage="512"/>
  </rowHierarchiesUsage>
  <colHierarchiesUsage count="1">
    <colHierarchyUsage hierarchyUsage="607"/>
  </colHierarchiesUsage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86"/>
  <sheetViews>
    <sheetView tabSelected="1" zoomScaleNormal="125" workbookViewId="0">
      <pane xSplit="2" ySplit="6" topLeftCell="O80" activePane="bottomRight" state="frozen"/>
      <selection pane="topRight" activeCell="C1" sqref="C1"/>
      <selection pane="bottomLeft" activeCell="A7" sqref="A7"/>
      <selection pane="bottomRight" activeCell="P98" sqref="P98"/>
    </sheetView>
  </sheetViews>
  <sheetFormatPr defaultColWidth="9.296875" defaultRowHeight="13" outlineLevelCol="1" x14ac:dyDescent="0.3"/>
  <cols>
    <col min="1" max="1" width="35.296875" style="5" customWidth="1"/>
    <col min="2" max="2" width="47" style="5" hidden="1" customWidth="1"/>
    <col min="3" max="3" width="17.796875" style="5" customWidth="1" outlineLevel="1"/>
    <col min="4" max="4" width="19" style="5" customWidth="1" outlineLevel="1"/>
    <col min="5" max="9" width="17.796875" style="5" customWidth="1" outlineLevel="1"/>
    <col min="10" max="10" width="0.19921875" style="5" customWidth="1" outlineLevel="1"/>
    <col min="11" max="12" width="17.796875" style="5" bestFit="1" customWidth="1"/>
    <col min="13" max="17" width="17.796875" style="5" customWidth="1"/>
    <col min="18" max="19" width="19.796875" style="5" bestFit="1" customWidth="1"/>
    <col min="20" max="20" width="16.69921875" style="5" bestFit="1" customWidth="1"/>
    <col min="21" max="24" width="16.796875" style="5" customWidth="1"/>
    <col min="25" max="25" width="20.5" style="5" customWidth="1"/>
    <col min="26" max="26" width="16.69921875" style="5" bestFit="1" customWidth="1"/>
    <col min="27" max="16384" width="9.296875" style="5"/>
  </cols>
  <sheetData>
    <row r="1" spans="1:26" s="2" customFormat="1" ht="15" x14ac:dyDescent="0.3">
      <c r="A1" s="7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6" s="2" customFormat="1" ht="15" x14ac:dyDescent="0.3">
      <c r="A2" s="51" t="s">
        <v>46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26" s="2" customForma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P3" s="2">
        <f>(14541667-13342921)/13342921</f>
        <v>8.9841347333166399E-2</v>
      </c>
      <c r="S3" s="2" t="s">
        <v>142</v>
      </c>
    </row>
    <row r="4" spans="1:2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R4" s="60"/>
      <c r="S4" s="60"/>
    </row>
    <row r="5" spans="1:26" s="2" customFormat="1" x14ac:dyDescent="0.3">
      <c r="A5" s="1"/>
      <c r="B5" s="1"/>
      <c r="C5" s="16"/>
      <c r="D5" s="16"/>
      <c r="E5" s="16"/>
      <c r="F5" s="16"/>
      <c r="G5" s="16"/>
      <c r="H5" s="16"/>
      <c r="I5" s="16"/>
      <c r="J5" s="16"/>
      <c r="K5" s="16"/>
      <c r="L5" s="61"/>
      <c r="M5" s="61"/>
      <c r="N5" s="61"/>
      <c r="O5" s="61"/>
      <c r="P5" s="61"/>
      <c r="Q5" s="61"/>
      <c r="R5" s="61"/>
      <c r="S5" s="61"/>
    </row>
    <row r="6" spans="1:26" s="3" customFormat="1" x14ac:dyDescent="0.3">
      <c r="A6" s="1" t="s">
        <v>68</v>
      </c>
      <c r="B6" s="1"/>
      <c r="C6" s="17">
        <v>1997</v>
      </c>
      <c r="D6" s="17">
        <f>C6+1</f>
        <v>1998</v>
      </c>
      <c r="E6" s="17">
        <f t="shared" ref="E6:L6" si="0">D6+1</f>
        <v>1999</v>
      </c>
      <c r="F6" s="17">
        <f t="shared" si="0"/>
        <v>2000</v>
      </c>
      <c r="G6" s="17">
        <f t="shared" si="0"/>
        <v>2001</v>
      </c>
      <c r="H6" s="17">
        <f t="shared" si="0"/>
        <v>2002</v>
      </c>
      <c r="I6" s="17">
        <f t="shared" si="0"/>
        <v>2003</v>
      </c>
      <c r="J6" s="17">
        <f t="shared" si="0"/>
        <v>2004</v>
      </c>
      <c r="K6" s="17">
        <f t="shared" si="0"/>
        <v>2005</v>
      </c>
      <c r="L6" s="17">
        <f t="shared" si="0"/>
        <v>2006</v>
      </c>
      <c r="M6" s="17">
        <v>2007</v>
      </c>
      <c r="N6" s="17">
        <v>2008</v>
      </c>
      <c r="O6" s="17">
        <v>2009</v>
      </c>
      <c r="P6" s="17">
        <v>2010</v>
      </c>
      <c r="Q6" s="17">
        <v>2011</v>
      </c>
      <c r="R6" s="17">
        <v>2012</v>
      </c>
      <c r="S6" s="17">
        <v>2013</v>
      </c>
      <c r="T6" s="17">
        <v>2014</v>
      </c>
      <c r="U6" s="17">
        <v>2015</v>
      </c>
      <c r="V6" s="17">
        <v>2016</v>
      </c>
      <c r="W6" s="17">
        <v>2017</v>
      </c>
      <c r="X6" s="17">
        <v>2018</v>
      </c>
      <c r="Y6" s="17">
        <v>2019</v>
      </c>
      <c r="Z6" s="17">
        <v>2020</v>
      </c>
    </row>
    <row r="7" spans="1:26" ht="11.25" customHeight="1" x14ac:dyDescent="0.3"/>
    <row r="8" spans="1:26" x14ac:dyDescent="0.3">
      <c r="A8" s="4" t="s">
        <v>1</v>
      </c>
      <c r="R8" s="62"/>
      <c r="T8" s="38"/>
      <c r="V8" s="38"/>
      <c r="X8" s="38"/>
      <c r="Z8" s="38"/>
    </row>
    <row r="9" spans="1:26" x14ac:dyDescent="0.3">
      <c r="A9" s="5" t="s">
        <v>2</v>
      </c>
      <c r="C9" s="6">
        <v>3251451</v>
      </c>
      <c r="D9" s="6">
        <v>3294452</v>
      </c>
      <c r="E9" s="6">
        <v>3223375</v>
      </c>
      <c r="F9" s="6">
        <v>2856642</v>
      </c>
      <c r="G9" s="6">
        <v>2723067</v>
      </c>
      <c r="H9" s="6">
        <v>2878946</v>
      </c>
      <c r="I9" s="6">
        <v>2905750</v>
      </c>
      <c r="J9" s="6">
        <v>2964501</v>
      </c>
      <c r="K9" s="6">
        <v>2957130</v>
      </c>
      <c r="L9" s="6">
        <v>315959</v>
      </c>
      <c r="M9" s="39">
        <v>299584</v>
      </c>
      <c r="N9" s="39">
        <v>301412</v>
      </c>
      <c r="O9" s="39"/>
      <c r="P9" s="39"/>
      <c r="Q9" s="39"/>
      <c r="R9" s="64"/>
      <c r="S9" s="64"/>
      <c r="T9" s="10"/>
      <c r="U9" s="10"/>
      <c r="V9" s="10"/>
      <c r="W9" s="10"/>
      <c r="X9" s="10"/>
      <c r="Y9" s="10"/>
      <c r="Z9" s="10"/>
    </row>
    <row r="10" spans="1:26" x14ac:dyDescent="0.3">
      <c r="A10" s="5" t="s">
        <v>3</v>
      </c>
      <c r="C10" s="7">
        <v>7247996</v>
      </c>
      <c r="D10" s="7">
        <v>8185649</v>
      </c>
      <c r="E10" s="7">
        <v>8693558</v>
      </c>
      <c r="F10" s="7">
        <v>9376881</v>
      </c>
      <c r="G10" s="7">
        <v>9794269</v>
      </c>
      <c r="H10" s="7">
        <v>10094857</v>
      </c>
      <c r="I10" s="7">
        <v>10392407</v>
      </c>
      <c r="J10" s="7">
        <v>10848968</v>
      </c>
      <c r="K10" s="7">
        <v>11734511</v>
      </c>
      <c r="L10" s="7">
        <v>12304804</v>
      </c>
      <c r="M10" s="47">
        <v>12739462</v>
      </c>
      <c r="N10" s="44">
        <v>18436460</v>
      </c>
      <c r="O10" s="44"/>
      <c r="P10" s="44"/>
      <c r="Q10" s="39"/>
      <c r="R10" s="64"/>
      <c r="S10" s="64"/>
      <c r="T10" s="10"/>
      <c r="U10" s="10"/>
      <c r="V10" s="10"/>
      <c r="W10" s="10"/>
      <c r="X10" s="10"/>
      <c r="Y10" s="10"/>
      <c r="Z10" s="10"/>
    </row>
    <row r="11" spans="1:26" ht="14.5" x14ac:dyDescent="0.35">
      <c r="A11" s="5" t="s">
        <v>4</v>
      </c>
      <c r="C11" s="8">
        <f>SUM(C9:C10)</f>
        <v>10499447</v>
      </c>
      <c r="D11" s="8">
        <f t="shared" ref="D11:L11" si="1">SUM(D9:D10)</f>
        <v>11480101</v>
      </c>
      <c r="E11" s="8">
        <f t="shared" si="1"/>
        <v>11916933</v>
      </c>
      <c r="F11" s="8">
        <f t="shared" si="1"/>
        <v>12233523</v>
      </c>
      <c r="G11" s="8">
        <f t="shared" si="1"/>
        <v>12517336</v>
      </c>
      <c r="H11" s="8">
        <f t="shared" si="1"/>
        <v>12973803</v>
      </c>
      <c r="I11" s="8">
        <f t="shared" si="1"/>
        <v>13298157</v>
      </c>
      <c r="J11" s="8">
        <f t="shared" si="1"/>
        <v>13813469</v>
      </c>
      <c r="K11" s="8">
        <f t="shared" si="1"/>
        <v>14691641</v>
      </c>
      <c r="L11" s="8">
        <f t="shared" si="1"/>
        <v>12620763</v>
      </c>
      <c r="M11" s="8">
        <f>SUM(M9:M10)</f>
        <v>13039046</v>
      </c>
      <c r="N11" s="8">
        <v>18589196</v>
      </c>
      <c r="O11" s="8">
        <v>19445736</v>
      </c>
      <c r="P11" s="8">
        <v>20930398</v>
      </c>
      <c r="Q11" s="111">
        <v>21977608</v>
      </c>
      <c r="R11" s="105">
        <v>22611229</v>
      </c>
      <c r="S11" s="105">
        <v>22234343</v>
      </c>
      <c r="T11" s="8">
        <f t="shared" ref="T11:V11" si="2">+S11*(1+T12)</f>
        <v>23012545.004999999</v>
      </c>
      <c r="U11" s="8">
        <f t="shared" si="2"/>
        <v>23933046.805199999</v>
      </c>
      <c r="V11" s="8">
        <f t="shared" si="2"/>
        <v>24986100.864628799</v>
      </c>
      <c r="W11" s="8">
        <f t="shared" ref="W11" si="3">+V11*(1+W12)</f>
        <v>26185433.706130981</v>
      </c>
      <c r="X11" s="8">
        <f t="shared" ref="X11" si="4">+W11*(1+X12)</f>
        <v>27547076.258849792</v>
      </c>
      <c r="Y11" s="8">
        <f t="shared" ref="Y11" si="5">+X11*(1+Y12)</f>
        <v>29089712.529345382</v>
      </c>
      <c r="Z11" s="8">
        <f t="shared" ref="Z11" si="6">+Y11*(1+Z12)</f>
        <v>30835095.281106107</v>
      </c>
    </row>
    <row r="12" spans="1:26" x14ac:dyDescent="0.3">
      <c r="C12" s="8"/>
      <c r="D12" s="8"/>
      <c r="E12" s="8"/>
      <c r="F12" s="8"/>
      <c r="G12" s="8"/>
      <c r="H12" s="8"/>
      <c r="I12" s="80">
        <f t="shared" ref="I12:P12" si="7">(I11-H11)/H11</f>
        <v>2.5000687924735716E-2</v>
      </c>
      <c r="J12" s="80">
        <f t="shared" si="7"/>
        <v>3.8750632888452138E-2</v>
      </c>
      <c r="K12" s="80">
        <f t="shared" si="7"/>
        <v>6.357360341562282E-2</v>
      </c>
      <c r="L12" s="80">
        <f t="shared" si="7"/>
        <v>-0.14095620768299472</v>
      </c>
      <c r="M12" s="80">
        <f t="shared" si="7"/>
        <v>3.3142449469972614E-2</v>
      </c>
      <c r="N12" s="80">
        <f t="shared" si="7"/>
        <v>0.42565614079434955</v>
      </c>
      <c r="O12" s="80">
        <f t="shared" si="7"/>
        <v>4.6077302106019E-2</v>
      </c>
      <c r="P12" s="80">
        <f t="shared" si="7"/>
        <v>7.6348974397266317E-2</v>
      </c>
      <c r="Q12" s="80">
        <f>(Q11-P11)/P11</f>
        <v>5.0032971183825554E-2</v>
      </c>
      <c r="R12" s="80">
        <f>(R11-Q11)/Q11</f>
        <v>2.8830298547503439E-2</v>
      </c>
      <c r="S12" s="80">
        <v>0.02</v>
      </c>
      <c r="T12" s="50">
        <v>3.5000000000000003E-2</v>
      </c>
      <c r="U12" s="50">
        <v>0.04</v>
      </c>
      <c r="V12" s="50">
        <v>4.3999999999999997E-2</v>
      </c>
      <c r="W12" s="50">
        <v>4.8000000000000001E-2</v>
      </c>
      <c r="X12" s="50">
        <v>5.1999999999999998E-2</v>
      </c>
      <c r="Y12" s="50">
        <v>5.6000000000000001E-2</v>
      </c>
      <c r="Z12" s="50">
        <v>0.06</v>
      </c>
    </row>
    <row r="13" spans="1:26" x14ac:dyDescent="0.3">
      <c r="A13" s="4" t="s">
        <v>5</v>
      </c>
      <c r="R13" s="62"/>
      <c r="S13" s="90"/>
      <c r="T13" s="50"/>
      <c r="U13" s="90"/>
      <c r="V13" s="50"/>
      <c r="W13" s="90"/>
      <c r="X13" s="50"/>
      <c r="Y13" s="90"/>
      <c r="Z13" s="50"/>
    </row>
    <row r="14" spans="1:26" x14ac:dyDescent="0.3">
      <c r="A14" s="5" t="s">
        <v>6</v>
      </c>
      <c r="C14" s="6">
        <v>13947215</v>
      </c>
      <c r="D14" s="6">
        <v>14337378</v>
      </c>
      <c r="E14" s="6">
        <v>16975655</v>
      </c>
      <c r="F14" s="6">
        <v>17326068</v>
      </c>
      <c r="G14" s="6">
        <v>17894536</v>
      </c>
      <c r="H14" s="6">
        <v>14874804</v>
      </c>
      <c r="I14" s="6">
        <v>16507769</v>
      </c>
      <c r="J14" s="6">
        <v>17835068</v>
      </c>
      <c r="K14" s="6">
        <v>17352854</v>
      </c>
      <c r="L14" s="6">
        <v>18663329</v>
      </c>
      <c r="M14" s="39">
        <v>22844893</v>
      </c>
      <c r="N14" s="39"/>
      <c r="O14" s="39">
        <v>18275909</v>
      </c>
      <c r="P14" s="39">
        <v>18867686</v>
      </c>
      <c r="Q14" s="39"/>
      <c r="R14" s="62"/>
      <c r="S14" s="106">
        <f>20997550</f>
        <v>20997550</v>
      </c>
      <c r="T14" s="38"/>
      <c r="V14" s="38"/>
      <c r="X14" s="38"/>
      <c r="Z14" s="38"/>
    </row>
    <row r="15" spans="1:26" x14ac:dyDescent="0.3">
      <c r="A15" s="5" t="s">
        <v>73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39">
        <v>55327</v>
      </c>
      <c r="N15" s="39"/>
      <c r="O15" s="39"/>
      <c r="P15" s="39"/>
      <c r="Q15" s="39"/>
      <c r="R15" s="62"/>
      <c r="S15" s="106">
        <v>9804</v>
      </c>
      <c r="T15" s="38"/>
      <c r="V15" s="38"/>
      <c r="X15" s="38"/>
      <c r="Z15" s="38"/>
    </row>
    <row r="16" spans="1:26" x14ac:dyDescent="0.3">
      <c r="A16" s="5" t="s">
        <v>7</v>
      </c>
      <c r="C16" s="7">
        <v>685861</v>
      </c>
      <c r="D16" s="7">
        <v>756169</v>
      </c>
      <c r="E16" s="7">
        <v>835167</v>
      </c>
      <c r="F16" s="7">
        <v>918756</v>
      </c>
      <c r="G16" s="7">
        <v>913242</v>
      </c>
      <c r="H16" s="7">
        <v>868562</v>
      </c>
      <c r="I16" s="7">
        <v>876576</v>
      </c>
      <c r="J16" s="7">
        <v>912768</v>
      </c>
      <c r="K16" s="7">
        <v>994666</v>
      </c>
      <c r="L16" s="7">
        <v>1078909</v>
      </c>
      <c r="M16" s="47">
        <v>1225144</v>
      </c>
      <c r="N16" s="39"/>
      <c r="O16" s="44">
        <v>1299755</v>
      </c>
      <c r="P16" s="44">
        <v>1338749</v>
      </c>
      <c r="Q16" s="39"/>
      <c r="R16" s="62"/>
      <c r="S16" s="106">
        <v>1228924</v>
      </c>
      <c r="T16" s="38"/>
      <c r="V16" s="38"/>
      <c r="X16" s="38"/>
      <c r="Z16" s="38"/>
    </row>
    <row r="17" spans="1:26" ht="14.5" x14ac:dyDescent="0.35">
      <c r="A17" s="5" t="s">
        <v>4</v>
      </c>
      <c r="C17" s="8">
        <f>SUM(C14:C16)</f>
        <v>14633076</v>
      </c>
      <c r="D17" s="8">
        <f t="shared" ref="D17:K17" si="8">SUM(D14:D16)</f>
        <v>15093547</v>
      </c>
      <c r="E17" s="8">
        <f t="shared" si="8"/>
        <v>17810822</v>
      </c>
      <c r="F17" s="8">
        <f t="shared" si="8"/>
        <v>18244824</v>
      </c>
      <c r="G17" s="8">
        <f t="shared" si="8"/>
        <v>18807778</v>
      </c>
      <c r="H17" s="8">
        <f t="shared" si="8"/>
        <v>15743366</v>
      </c>
      <c r="I17" s="8">
        <f t="shared" si="8"/>
        <v>17384345</v>
      </c>
      <c r="J17" s="8">
        <f t="shared" si="8"/>
        <v>18747836</v>
      </c>
      <c r="K17" s="8">
        <f t="shared" si="8"/>
        <v>18347520</v>
      </c>
      <c r="L17" s="8">
        <v>19794087</v>
      </c>
      <c r="M17" s="8">
        <f>SUM(M14:M16)</f>
        <v>24125364</v>
      </c>
      <c r="N17" s="8">
        <v>20371129</v>
      </c>
      <c r="O17" s="8">
        <v>18995704</v>
      </c>
      <c r="P17" s="8">
        <v>18781221</v>
      </c>
      <c r="Q17" s="111">
        <v>24603553</v>
      </c>
      <c r="R17" s="105">
        <f>20406796</f>
        <v>20406796</v>
      </c>
      <c r="S17" s="106">
        <f>SUM(S14:S16)</f>
        <v>22236278</v>
      </c>
      <c r="T17" s="8">
        <f t="shared" ref="T17:V17" si="9">+S17*(1+T18)</f>
        <v>23059020.285999998</v>
      </c>
      <c r="U17" s="8">
        <f t="shared" si="9"/>
        <v>23981381.097440001</v>
      </c>
      <c r="V17" s="8">
        <f t="shared" si="9"/>
        <v>24940636.341337603</v>
      </c>
      <c r="W17" s="8">
        <f t="shared" ref="W17" si="10">+V17*(1+W18)</f>
        <v>25938261.794991106</v>
      </c>
      <c r="X17" s="8">
        <f t="shared" ref="X17" si="11">+W17*(1+X18)</f>
        <v>26975792.266790751</v>
      </c>
      <c r="Y17" s="8">
        <f t="shared" ref="Y17" si="12">+X17*(1+Y18)</f>
        <v>28054823.957462382</v>
      </c>
      <c r="Z17" s="8">
        <f t="shared" ref="Z17" si="13">+Y17*(1+Z18)</f>
        <v>29177016.915760878</v>
      </c>
    </row>
    <row r="18" spans="1:26" x14ac:dyDescent="0.3">
      <c r="I18" s="80">
        <f t="shared" ref="I18:P18" si="14">(I17-H17)/H17</f>
        <v>0.10423304647811656</v>
      </c>
      <c r="J18" s="80">
        <f t="shared" si="14"/>
        <v>7.8432118092456177E-2</v>
      </c>
      <c r="K18" s="80">
        <f t="shared" si="14"/>
        <v>-2.135265104729954E-2</v>
      </c>
      <c r="L18" s="80">
        <f t="shared" si="14"/>
        <v>7.8842644673503562E-2</v>
      </c>
      <c r="M18" s="80">
        <f t="shared" si="14"/>
        <v>0.21881671026301946</v>
      </c>
      <c r="N18" s="80">
        <f t="shared" si="14"/>
        <v>-0.15561361063816487</v>
      </c>
      <c r="O18" s="80">
        <f t="shared" si="14"/>
        <v>-6.7518349130281388E-2</v>
      </c>
      <c r="P18" s="80">
        <f t="shared" si="14"/>
        <v>-1.1291131931725195E-2</v>
      </c>
      <c r="Q18" s="80">
        <f>(Q17-P17)/P17</f>
        <v>0.31000817252509832</v>
      </c>
      <c r="R18" s="80">
        <f>(R17-Q17)/Q17</f>
        <v>-0.17057524171407276</v>
      </c>
      <c r="S18" s="80">
        <v>5.0999999999999997E-2</v>
      </c>
      <c r="T18" s="50">
        <v>3.6999999999999998E-2</v>
      </c>
      <c r="U18" s="50">
        <v>0.04</v>
      </c>
      <c r="V18" s="50">
        <v>0.04</v>
      </c>
      <c r="W18" s="50">
        <v>0.04</v>
      </c>
      <c r="X18" s="50">
        <v>0.04</v>
      </c>
      <c r="Y18" s="50">
        <v>0.04</v>
      </c>
      <c r="Z18" s="50">
        <v>0.04</v>
      </c>
    </row>
    <row r="19" spans="1:26" x14ac:dyDescent="0.3">
      <c r="A19" s="4" t="s">
        <v>8</v>
      </c>
      <c r="R19" s="62"/>
      <c r="T19" s="38"/>
      <c r="V19" s="38"/>
      <c r="X19" s="38"/>
      <c r="Z19" s="38"/>
    </row>
    <row r="20" spans="1:26" x14ac:dyDescent="0.3">
      <c r="A20" s="5" t="s">
        <v>9</v>
      </c>
      <c r="C20" s="6">
        <v>2440294</v>
      </c>
      <c r="D20" s="6">
        <v>2662064</v>
      </c>
      <c r="E20" s="6">
        <v>3266240</v>
      </c>
      <c r="F20" s="6">
        <v>3580768</v>
      </c>
      <c r="G20" s="6">
        <v>3138117</v>
      </c>
      <c r="H20" s="6">
        <v>3145346</v>
      </c>
      <c r="I20" s="6">
        <v>4072208</v>
      </c>
      <c r="J20" s="6">
        <v>3432104</v>
      </c>
      <c r="K20" s="6">
        <v>3612038</v>
      </c>
      <c r="L20" s="6">
        <v>3799649</v>
      </c>
      <c r="M20" s="39">
        <v>4177669</v>
      </c>
      <c r="N20" s="39"/>
      <c r="O20" s="39"/>
      <c r="P20" s="39"/>
      <c r="Q20" s="113">
        <f>3989565+437536</f>
        <v>4427101</v>
      </c>
      <c r="R20" s="109">
        <f>4162694+480022</f>
        <v>4642716</v>
      </c>
      <c r="S20" s="106">
        <f>4204555+504254</f>
        <v>4708809</v>
      </c>
      <c r="T20" s="38"/>
      <c r="V20" s="38"/>
      <c r="X20" s="38"/>
      <c r="Z20" s="38"/>
    </row>
    <row r="21" spans="1:26" x14ac:dyDescent="0.3">
      <c r="A21" s="5" t="s">
        <v>10</v>
      </c>
      <c r="C21" s="7">
        <v>5236608</v>
      </c>
      <c r="D21" s="7">
        <v>5798020</v>
      </c>
      <c r="E21" s="7">
        <v>6436730</v>
      </c>
      <c r="F21" s="7">
        <v>7661884</v>
      </c>
      <c r="G21" s="7">
        <v>7803880</v>
      </c>
      <c r="H21" s="7">
        <v>7660851</v>
      </c>
      <c r="I21" s="7">
        <v>7955789</v>
      </c>
      <c r="J21" s="7">
        <v>7927533</v>
      </c>
      <c r="K21" s="7">
        <v>8593881</v>
      </c>
      <c r="L21" s="7">
        <v>9994099</v>
      </c>
      <c r="M21" s="47">
        <v>12042261</v>
      </c>
      <c r="N21" s="39"/>
      <c r="O21" s="44">
        <v>12119106</v>
      </c>
      <c r="P21" s="44">
        <v>12501320</v>
      </c>
      <c r="Q21" s="81">
        <f>9605413+929290</f>
        <v>10534703</v>
      </c>
      <c r="R21" s="112">
        <f>11811757-973467</f>
        <v>10838290</v>
      </c>
      <c r="S21" s="106">
        <f>4795221+944532+556422+2511839</f>
        <v>8808014</v>
      </c>
      <c r="T21" s="38"/>
      <c r="V21" s="38"/>
      <c r="X21" s="38"/>
      <c r="Z21" s="38"/>
    </row>
    <row r="22" spans="1:26" ht="14.5" x14ac:dyDescent="0.35">
      <c r="A22" s="5" t="s">
        <v>4</v>
      </c>
      <c r="C22" s="8">
        <f>SUM(C20:C21)</f>
        <v>7676902</v>
      </c>
      <c r="D22" s="8">
        <f t="shared" ref="D22:M22" si="15">SUM(D20:D21)</f>
        <v>8460084</v>
      </c>
      <c r="E22" s="8">
        <f t="shared" si="15"/>
        <v>9702970</v>
      </c>
      <c r="F22" s="8">
        <f t="shared" si="15"/>
        <v>11242652</v>
      </c>
      <c r="G22" s="8">
        <f t="shared" si="15"/>
        <v>10941997</v>
      </c>
      <c r="H22" s="8">
        <f t="shared" si="15"/>
        <v>10806197</v>
      </c>
      <c r="I22" s="8">
        <f t="shared" si="15"/>
        <v>12027997</v>
      </c>
      <c r="J22" s="8">
        <f t="shared" si="15"/>
        <v>11359637</v>
      </c>
      <c r="K22" s="8">
        <f t="shared" si="15"/>
        <v>12205919</v>
      </c>
      <c r="L22" s="8">
        <f t="shared" si="15"/>
        <v>13793748</v>
      </c>
      <c r="M22" s="8">
        <f t="shared" si="15"/>
        <v>16219930</v>
      </c>
      <c r="N22" s="8">
        <v>15712283</v>
      </c>
      <c r="O22" s="8">
        <v>15829841</v>
      </c>
      <c r="P22" s="8">
        <v>14879786</v>
      </c>
      <c r="Q22" s="84">
        <f>SUM(Q20:Q21)</f>
        <v>14961804</v>
      </c>
      <c r="R22" s="84">
        <f>SUM(R20:R21)</f>
        <v>15481006</v>
      </c>
      <c r="S22" s="105">
        <f>SUM(S20:S21)</f>
        <v>13516823</v>
      </c>
      <c r="T22" s="8">
        <f t="shared" ref="T22:V22" si="16">+S22*(1+T23)</f>
        <v>13651991.23</v>
      </c>
      <c r="U22" s="8">
        <f t="shared" si="16"/>
        <v>13925031.0546</v>
      </c>
      <c r="V22" s="8">
        <f t="shared" si="16"/>
        <v>14203531.675692001</v>
      </c>
      <c r="W22" s="8">
        <f t="shared" ref="W22" si="17">+V22*(1+W23)</f>
        <v>14487602.309205841</v>
      </c>
      <c r="X22" s="8">
        <f t="shared" ref="X22" si="18">+W22*(1+X23)</f>
        <v>14777354.355389958</v>
      </c>
      <c r="Y22" s="8">
        <f t="shared" ref="Y22" si="19">+X22*(1+Y23)</f>
        <v>15072901.442497758</v>
      </c>
      <c r="Z22" s="8">
        <f t="shared" ref="Z22" si="20">+Y22*(1+Z23)</f>
        <v>15374359.471347714</v>
      </c>
    </row>
    <row r="23" spans="1:26" x14ac:dyDescent="0.3">
      <c r="I23" s="80">
        <f t="shared" ref="I23" si="21">(I22-H22)/H22</f>
        <v>0.11306475349283379</v>
      </c>
      <c r="J23" s="80">
        <f t="shared" ref="J23" si="22">(J22-I22)/I22</f>
        <v>-5.5567024168695751E-2</v>
      </c>
      <c r="K23" s="80">
        <f t="shared" ref="K23" si="23">(K22-J22)/J22</f>
        <v>7.4499035488545987E-2</v>
      </c>
      <c r="L23" s="80">
        <f t="shared" ref="L23" si="24">(L22-K22)/K22</f>
        <v>0.13008680460684688</v>
      </c>
      <c r="M23" s="80">
        <f t="shared" ref="M23" si="25">(M22-L22)/L22</f>
        <v>0.17588997566143735</v>
      </c>
      <c r="N23" s="80">
        <f t="shared" ref="N23" si="26">(N22-M22)/M22</f>
        <v>-3.1297730631389901E-2</v>
      </c>
      <c r="O23" s="80">
        <f t="shared" ref="O23" si="27">(O22-N22)/N22</f>
        <v>7.4819171726985823E-3</v>
      </c>
      <c r="P23" s="80">
        <f t="shared" ref="P23" si="28">(P22-O22)/O22</f>
        <v>-6.0016711475497447E-2</v>
      </c>
      <c r="Q23" s="80">
        <f>(Q22-P22)/P22</f>
        <v>5.5120416382332376E-3</v>
      </c>
      <c r="R23" s="80">
        <f>(R22-Q22)/Q22</f>
        <v>3.4701831410169526E-2</v>
      </c>
      <c r="S23" s="80">
        <v>0.03</v>
      </c>
      <c r="T23" s="50">
        <v>0.01</v>
      </c>
      <c r="U23" s="50">
        <v>0.02</v>
      </c>
      <c r="V23" s="50">
        <v>0.02</v>
      </c>
      <c r="W23" s="50">
        <v>0.02</v>
      </c>
      <c r="X23" s="50">
        <v>0.02</v>
      </c>
      <c r="Y23" s="50">
        <v>0.02</v>
      </c>
      <c r="Z23" s="50">
        <v>0.02</v>
      </c>
    </row>
    <row r="24" spans="1:26" x14ac:dyDescent="0.3">
      <c r="A24" s="4" t="s">
        <v>11</v>
      </c>
      <c r="R24" s="62"/>
      <c r="T24" s="38"/>
      <c r="V24" s="38"/>
      <c r="X24" s="38"/>
      <c r="Z24" s="38"/>
    </row>
    <row r="25" spans="1:26" x14ac:dyDescent="0.3">
      <c r="A25" s="5" t="s">
        <v>13</v>
      </c>
      <c r="C25" s="9">
        <v>0</v>
      </c>
      <c r="D25" s="9">
        <v>0</v>
      </c>
      <c r="E25" s="6">
        <v>76138</v>
      </c>
      <c r="F25" s="6">
        <v>134318</v>
      </c>
      <c r="G25" s="6">
        <v>136055</v>
      </c>
      <c r="H25" s="6">
        <v>131454</v>
      </c>
      <c r="I25" s="6">
        <v>138770</v>
      </c>
      <c r="J25" s="6">
        <v>158359</v>
      </c>
      <c r="K25" s="6">
        <v>241357</v>
      </c>
      <c r="L25" s="6">
        <v>276576</v>
      </c>
      <c r="M25" s="39">
        <v>294988</v>
      </c>
      <c r="N25" s="39">
        <v>304231</v>
      </c>
      <c r="O25" s="39">
        <v>367948</v>
      </c>
      <c r="P25" s="39">
        <v>256664</v>
      </c>
      <c r="Q25" s="108">
        <v>291599</v>
      </c>
      <c r="R25" s="110">
        <v>3152.78</v>
      </c>
      <c r="S25" s="107">
        <v>347750</v>
      </c>
      <c r="T25" s="38"/>
      <c r="V25" s="38"/>
      <c r="X25" s="38"/>
      <c r="Z25" s="38"/>
    </row>
    <row r="26" spans="1:26" x14ac:dyDescent="0.3">
      <c r="A26" s="5" t="s">
        <v>14</v>
      </c>
      <c r="C26" s="6">
        <v>2046258</v>
      </c>
      <c r="D26" s="6">
        <v>2603798</v>
      </c>
      <c r="E26" s="6">
        <v>3948050</v>
      </c>
      <c r="F26" s="6">
        <v>2045294</v>
      </c>
      <c r="G26" s="6">
        <v>3092365</v>
      </c>
      <c r="H26" s="6">
        <v>2996353</v>
      </c>
      <c r="I26" s="6">
        <v>3167746</v>
      </c>
      <c r="J26" s="6">
        <v>4087128</v>
      </c>
      <c r="K26" s="6">
        <v>5458684</v>
      </c>
      <c r="L26" s="6">
        <v>7385868</v>
      </c>
      <c r="M26" s="39">
        <v>10012966</v>
      </c>
      <c r="N26" s="39">
        <v>2823930</v>
      </c>
      <c r="O26" s="39">
        <v>2170003</v>
      </c>
      <c r="P26" s="39">
        <v>2565411</v>
      </c>
      <c r="Q26" s="39">
        <v>2804200</v>
      </c>
      <c r="R26" s="109">
        <v>3720140</v>
      </c>
      <c r="S26" s="106">
        <f>2746243+2746243+487887</f>
        <v>5980373</v>
      </c>
      <c r="T26" s="38"/>
      <c r="V26" s="38"/>
      <c r="X26" s="38"/>
      <c r="Z26" s="38"/>
    </row>
    <row r="27" spans="1:26" x14ac:dyDescent="0.3">
      <c r="A27" s="5" t="s">
        <v>15</v>
      </c>
      <c r="C27" s="6">
        <v>105042</v>
      </c>
      <c r="D27" s="6">
        <v>93060</v>
      </c>
      <c r="E27" s="6">
        <v>59434</v>
      </c>
      <c r="F27" s="6">
        <v>78293</v>
      </c>
      <c r="G27" s="6">
        <v>48564</v>
      </c>
      <c r="H27" s="6">
        <v>27973</v>
      </c>
      <c r="I27" s="6">
        <v>42001</v>
      </c>
      <c r="J27" s="6">
        <v>48208</v>
      </c>
      <c r="K27" s="6">
        <v>38667</v>
      </c>
      <c r="L27" s="6">
        <v>39607</v>
      </c>
      <c r="M27" s="39">
        <v>37787</v>
      </c>
      <c r="N27" s="39">
        <v>24890</v>
      </c>
      <c r="O27" s="39">
        <v>18111</v>
      </c>
      <c r="P27" s="39">
        <v>53667</v>
      </c>
      <c r="Q27" s="39">
        <v>24959</v>
      </c>
      <c r="R27" s="109">
        <v>29782</v>
      </c>
      <c r="S27" s="106">
        <f>38005+516</f>
        <v>38521</v>
      </c>
      <c r="T27" s="38"/>
      <c r="V27" s="38"/>
      <c r="X27" s="38"/>
      <c r="Z27" s="38"/>
    </row>
    <row r="28" spans="1:26" x14ac:dyDescent="0.3">
      <c r="A28" s="5" t="s">
        <v>16</v>
      </c>
      <c r="C28" s="6">
        <v>4916</v>
      </c>
      <c r="D28" s="6">
        <v>12732</v>
      </c>
      <c r="E28" s="6">
        <v>8111</v>
      </c>
      <c r="F28" s="6">
        <v>4968</v>
      </c>
      <c r="G28" s="6">
        <v>6814</v>
      </c>
      <c r="H28" s="6">
        <v>7240</v>
      </c>
      <c r="I28" s="6">
        <v>6253</v>
      </c>
      <c r="J28" s="6">
        <v>6149</v>
      </c>
      <c r="K28" s="6">
        <v>7003</v>
      </c>
      <c r="L28" s="6">
        <v>1887</v>
      </c>
      <c r="M28" s="39">
        <f>9952+10</f>
        <v>9962</v>
      </c>
      <c r="N28" s="39">
        <v>20492</v>
      </c>
      <c r="O28" s="39">
        <v>14823</v>
      </c>
      <c r="P28" s="39">
        <v>10514</v>
      </c>
      <c r="Q28" s="39">
        <v>0</v>
      </c>
      <c r="R28" s="109">
        <v>17123</v>
      </c>
      <c r="S28" s="107">
        <v>12656</v>
      </c>
      <c r="T28" s="38"/>
      <c r="V28" s="38"/>
      <c r="X28" s="38"/>
      <c r="Z28" s="38"/>
    </row>
    <row r="29" spans="1:26" x14ac:dyDescent="0.3">
      <c r="A29" s="5" t="s">
        <v>17</v>
      </c>
      <c r="C29" s="7">
        <v>591432</v>
      </c>
      <c r="D29" s="7">
        <v>707384</v>
      </c>
      <c r="E29" s="7">
        <v>747804</v>
      </c>
      <c r="F29" s="7">
        <v>797497</v>
      </c>
      <c r="G29" s="7">
        <v>854515</v>
      </c>
      <c r="H29" s="7">
        <v>867543</v>
      </c>
      <c r="I29" s="7">
        <v>475114</v>
      </c>
      <c r="J29" s="7">
        <v>492108</v>
      </c>
      <c r="K29" s="7">
        <v>467586</v>
      </c>
      <c r="L29" s="7">
        <f>440032+236473</f>
        <v>676505</v>
      </c>
      <c r="M29" s="47">
        <v>531325</v>
      </c>
      <c r="N29" s="39">
        <f>410040+13</f>
        <v>410053</v>
      </c>
      <c r="O29" s="44">
        <v>406455</v>
      </c>
      <c r="P29" s="44">
        <v>480822</v>
      </c>
      <c r="Q29" s="83"/>
      <c r="R29" s="89"/>
      <c r="T29" s="38"/>
      <c r="V29" s="38"/>
      <c r="X29" s="38"/>
      <c r="Z29" s="38"/>
    </row>
    <row r="30" spans="1:26" ht="14.5" x14ac:dyDescent="0.35">
      <c r="A30" s="5" t="s">
        <v>4</v>
      </c>
      <c r="C30" s="10">
        <f>SUM(C25:C29)</f>
        <v>2747648</v>
      </c>
      <c r="D30" s="10">
        <f t="shared" ref="D30:K30" si="29">SUM(D25:D29)</f>
        <v>3416974</v>
      </c>
      <c r="E30" s="10">
        <f t="shared" si="29"/>
        <v>4839537</v>
      </c>
      <c r="F30" s="10">
        <f t="shared" si="29"/>
        <v>3060370</v>
      </c>
      <c r="G30" s="10">
        <f t="shared" si="29"/>
        <v>4138313</v>
      </c>
      <c r="H30" s="10">
        <f t="shared" si="29"/>
        <v>4030563</v>
      </c>
      <c r="I30" s="10">
        <f t="shared" si="29"/>
        <v>3829884</v>
      </c>
      <c r="J30" s="10">
        <f t="shared" si="29"/>
        <v>4791952</v>
      </c>
      <c r="K30" s="64">
        <f t="shared" si="29"/>
        <v>6213297</v>
      </c>
      <c r="L30" s="64">
        <v>8143979</v>
      </c>
      <c r="M30" s="64">
        <f t="shared" ref="M30:R30" si="30">SUM(M25:M29)</f>
        <v>10887028</v>
      </c>
      <c r="N30" s="64">
        <f t="shared" si="30"/>
        <v>3583596</v>
      </c>
      <c r="O30" s="64">
        <f t="shared" si="30"/>
        <v>2977340</v>
      </c>
      <c r="P30" s="64">
        <f t="shared" si="30"/>
        <v>3367078</v>
      </c>
      <c r="Q30" s="84">
        <f t="shared" si="30"/>
        <v>3120758</v>
      </c>
      <c r="R30" s="84">
        <f t="shared" si="30"/>
        <v>3770197.78</v>
      </c>
      <c r="S30" s="105">
        <f>SUM(S25:S29)</f>
        <v>6379300</v>
      </c>
      <c r="T30" s="8">
        <f t="shared" ref="T30:V30" si="31">+S30*(1+T31)</f>
        <v>6570679</v>
      </c>
      <c r="U30" s="8">
        <f t="shared" si="31"/>
        <v>6767799.3700000001</v>
      </c>
      <c r="V30" s="8">
        <f t="shared" si="31"/>
        <v>6970833.3511000006</v>
      </c>
      <c r="W30" s="8">
        <f t="shared" ref="W30" si="32">+V30*(1+W31)</f>
        <v>7179958.3516330011</v>
      </c>
      <c r="X30" s="8">
        <f t="shared" ref="X30" si="33">+W30*(1+X31)</f>
        <v>7395357.1021819916</v>
      </c>
      <c r="Y30" s="8">
        <f t="shared" ref="Y30" si="34">+X30*(1+Y31)</f>
        <v>7617217.8152474519</v>
      </c>
      <c r="Z30" s="8">
        <f t="shared" ref="Z30" si="35">+Y30*(1+Z31)</f>
        <v>7845734.3497048756</v>
      </c>
    </row>
    <row r="31" spans="1:26" x14ac:dyDescent="0.3">
      <c r="C31" s="10"/>
      <c r="D31" s="10"/>
      <c r="E31" s="10"/>
      <c r="F31" s="10"/>
      <c r="G31" s="10"/>
      <c r="H31" s="10"/>
      <c r="I31" s="80">
        <f t="shared" ref="I31" si="36">(I30-H30)/H30</f>
        <v>-4.9789322236124332E-2</v>
      </c>
      <c r="J31" s="80">
        <f t="shared" ref="J31" si="37">(J30-I30)/I30</f>
        <v>0.25120029745026218</v>
      </c>
      <c r="K31" s="80">
        <f t="shared" ref="K31" si="38">(K30-J30)/J30</f>
        <v>0.29661085920727087</v>
      </c>
      <c r="L31" s="80">
        <f t="shared" ref="L31" si="39">(L30-K30)/K30</f>
        <v>0.31073389860487916</v>
      </c>
      <c r="M31" s="80">
        <f t="shared" ref="M31" si="40">(M30-L30)/L30</f>
        <v>0.33681926242688004</v>
      </c>
      <c r="N31" s="80">
        <f t="shared" ref="N31" si="41">(N30-M30)/M30</f>
        <v>-0.67083799178251402</v>
      </c>
      <c r="O31" s="80">
        <f t="shared" ref="O31" si="42">(O30-N30)/N30</f>
        <v>-0.16917531998584662</v>
      </c>
      <c r="P31" s="80">
        <f t="shared" ref="P31" si="43">(P30-O30)/O30</f>
        <v>0.13090140863992691</v>
      </c>
      <c r="Q31" s="80">
        <f>(Q30-P30)/P30</f>
        <v>-7.3155418436994926E-2</v>
      </c>
      <c r="R31" s="80">
        <f>(R30-Q30)/Q30</f>
        <v>0.20810321723119826</v>
      </c>
      <c r="S31" s="80">
        <f>+S23</f>
        <v>0.03</v>
      </c>
      <c r="T31" s="80">
        <v>0.03</v>
      </c>
      <c r="U31" s="80">
        <v>0.03</v>
      </c>
      <c r="V31" s="80">
        <v>0.03</v>
      </c>
      <c r="W31" s="80">
        <v>0.03</v>
      </c>
      <c r="X31" s="80">
        <v>0.03</v>
      </c>
      <c r="Y31" s="80">
        <v>0.03</v>
      </c>
      <c r="Z31" s="80">
        <v>0.03</v>
      </c>
    </row>
    <row r="32" spans="1:26" x14ac:dyDescent="0.3">
      <c r="A32" s="4" t="s">
        <v>18</v>
      </c>
      <c r="C32" s="10"/>
      <c r="D32" s="10"/>
      <c r="E32" s="10"/>
      <c r="F32" s="10"/>
      <c r="G32" s="10"/>
      <c r="H32" s="10"/>
      <c r="I32" s="10"/>
      <c r="J32" s="10"/>
      <c r="K32" s="64"/>
      <c r="L32" s="64"/>
      <c r="M32" s="64"/>
      <c r="N32" s="64"/>
      <c r="O32" s="64"/>
      <c r="P32" s="64"/>
      <c r="Q32" s="64"/>
      <c r="R32" s="62"/>
      <c r="T32" s="38"/>
      <c r="V32" s="38"/>
      <c r="X32" s="38"/>
      <c r="Z32" s="38"/>
    </row>
    <row r="33" spans="1:26" x14ac:dyDescent="0.3">
      <c r="A33" s="5" t="s">
        <v>19</v>
      </c>
      <c r="C33" s="6">
        <v>766825</v>
      </c>
      <c r="D33" s="6">
        <v>829459</v>
      </c>
      <c r="E33" s="6">
        <v>1023493</v>
      </c>
      <c r="F33" s="6">
        <v>1066191</v>
      </c>
      <c r="G33" s="6">
        <v>1266813</v>
      </c>
      <c r="H33" s="6">
        <v>1181217</v>
      </c>
      <c r="I33" s="6">
        <v>1987004</v>
      </c>
      <c r="J33" s="6">
        <v>1509868</v>
      </c>
      <c r="K33" s="6">
        <v>2619173</v>
      </c>
      <c r="L33" s="6">
        <v>2814546</v>
      </c>
      <c r="M33" s="39">
        <v>3608395</v>
      </c>
      <c r="N33" s="39">
        <v>3771856</v>
      </c>
      <c r="O33" s="39">
        <v>3693153</v>
      </c>
      <c r="P33" s="39">
        <v>3571971</v>
      </c>
      <c r="Q33" s="81">
        <v>3305921</v>
      </c>
      <c r="R33" s="109">
        <v>3548984</v>
      </c>
      <c r="S33" s="106">
        <f>825+1219+5488+65591+2582034+799654+627</f>
        <v>3455438</v>
      </c>
      <c r="T33" s="38"/>
      <c r="V33" s="38"/>
      <c r="X33" s="38"/>
      <c r="Z33" s="38"/>
    </row>
    <row r="34" spans="1:26" x14ac:dyDescent="0.3">
      <c r="A34" s="5" t="s">
        <v>20</v>
      </c>
      <c r="C34" s="7">
        <v>2514889</v>
      </c>
      <c r="D34" s="7">
        <v>3029567</v>
      </c>
      <c r="E34" s="7">
        <v>3510595</v>
      </c>
      <c r="F34" s="7">
        <v>3349387</v>
      </c>
      <c r="G34" s="7">
        <v>2283369</v>
      </c>
      <c r="H34" s="7">
        <v>2891942</v>
      </c>
      <c r="I34" s="7">
        <v>2439650</v>
      </c>
      <c r="J34" s="7">
        <v>2313495</v>
      </c>
      <c r="K34" s="7">
        <v>2929555</v>
      </c>
      <c r="L34" s="7">
        <v>4824656</v>
      </c>
      <c r="M34" s="47">
        <v>6312130</v>
      </c>
      <c r="N34" s="39">
        <v>4525265</v>
      </c>
      <c r="O34" s="44">
        <v>3216258</v>
      </c>
      <c r="P34" s="44">
        <v>2950693</v>
      </c>
      <c r="Q34" s="83">
        <v>3204361</v>
      </c>
      <c r="R34" s="109">
        <v>3959878</v>
      </c>
      <c r="S34" s="106">
        <f>1855489+793410+183926+1300561+538826+204375+1874+61297+6118+6482+291247+182170</f>
        <v>5425775</v>
      </c>
      <c r="T34" s="38"/>
      <c r="V34" s="38"/>
      <c r="X34" s="38"/>
      <c r="Z34" s="38"/>
    </row>
    <row r="35" spans="1:26" ht="14.5" x14ac:dyDescent="0.35">
      <c r="A35" s="5" t="s">
        <v>4</v>
      </c>
      <c r="C35" s="10">
        <f>SUM(C33:C34)</f>
        <v>3281714</v>
      </c>
      <c r="D35" s="10">
        <f t="shared" ref="D35:L35" si="44">SUM(D33:D34)</f>
        <v>3859026</v>
      </c>
      <c r="E35" s="10">
        <f t="shared" si="44"/>
        <v>4534088</v>
      </c>
      <c r="F35" s="10">
        <f t="shared" si="44"/>
        <v>4415578</v>
      </c>
      <c r="G35" s="10">
        <f t="shared" si="44"/>
        <v>3550182</v>
      </c>
      <c r="H35" s="10">
        <f t="shared" si="44"/>
        <v>4073159</v>
      </c>
      <c r="I35" s="10">
        <f t="shared" si="44"/>
        <v>4426654</v>
      </c>
      <c r="J35" s="10">
        <f t="shared" si="44"/>
        <v>3823363</v>
      </c>
      <c r="K35" s="64">
        <f t="shared" si="44"/>
        <v>5548728</v>
      </c>
      <c r="L35" s="64">
        <f t="shared" si="44"/>
        <v>7639202</v>
      </c>
      <c r="M35" s="64">
        <f t="shared" ref="M35:R35" si="45">SUM(M33:M34)</f>
        <v>9920525</v>
      </c>
      <c r="N35" s="64">
        <f t="shared" si="45"/>
        <v>8297121</v>
      </c>
      <c r="O35" s="64">
        <f t="shared" si="45"/>
        <v>6909411</v>
      </c>
      <c r="P35" s="64">
        <f t="shared" si="45"/>
        <v>6522664</v>
      </c>
      <c r="Q35" s="84">
        <f t="shared" si="45"/>
        <v>6510282</v>
      </c>
      <c r="R35" s="111">
        <f t="shared" si="45"/>
        <v>7508862</v>
      </c>
      <c r="S35" s="105">
        <f>SUM(S33:S34)</f>
        <v>8881213</v>
      </c>
      <c r="T35" s="8">
        <f t="shared" ref="T35:V35" si="46">+S35*(1+T36)</f>
        <v>9121005.7509999983</v>
      </c>
      <c r="U35" s="8">
        <f t="shared" si="46"/>
        <v>9303425.8660199977</v>
      </c>
      <c r="V35" s="8">
        <f t="shared" si="46"/>
        <v>9480190.957474377</v>
      </c>
      <c r="W35" s="8">
        <f t="shared" ref="W35" si="47">+V35*(1+W36)</f>
        <v>9660314.5856663901</v>
      </c>
      <c r="X35" s="8">
        <f t="shared" ref="X35" si="48">+W35*(1+X36)</f>
        <v>9843860.5627940502</v>
      </c>
      <c r="Y35" s="8">
        <f t="shared" ref="Y35" si="49">+X35*(1+Y36)</f>
        <v>10030893.913487136</v>
      </c>
      <c r="Z35" s="8">
        <f t="shared" ref="Z35" si="50">+Y35*(1+Z36)</f>
        <v>10221480.897843391</v>
      </c>
    </row>
    <row r="36" spans="1:26" x14ac:dyDescent="0.3">
      <c r="C36" s="10"/>
      <c r="D36" s="10"/>
      <c r="E36" s="10"/>
      <c r="F36" s="10"/>
      <c r="G36" s="10"/>
      <c r="H36" s="10"/>
      <c r="I36" s="80">
        <f t="shared" ref="I36" si="51">(I35-H35)/H35</f>
        <v>8.6786447570546599E-2</v>
      </c>
      <c r="J36" s="80">
        <f t="shared" ref="J36" si="52">(J35-I35)/I35</f>
        <v>-0.13628600744490083</v>
      </c>
      <c r="K36" s="80">
        <f t="shared" ref="K36" si="53">(K35-J35)/J35</f>
        <v>0.45126894830545777</v>
      </c>
      <c r="L36" s="80">
        <f t="shared" ref="L36" si="54">(L35-K35)/K35</f>
        <v>0.37674832862594815</v>
      </c>
      <c r="M36" s="80">
        <f t="shared" ref="M36" si="55">(M35-L35)/L35</f>
        <v>0.2986336792769716</v>
      </c>
      <c r="N36" s="80">
        <f t="shared" ref="N36" si="56">(N35-M35)/M35</f>
        <v>-0.16364093634157467</v>
      </c>
      <c r="O36" s="80">
        <f t="shared" ref="O36" si="57">(O35-N35)/N35</f>
        <v>-0.16725199017827991</v>
      </c>
      <c r="P36" s="80">
        <f t="shared" ref="P36" si="58">(P35-O35)/O35</f>
        <v>-5.5973946259673946E-2</v>
      </c>
      <c r="Q36" s="80">
        <f>(Q35-P35)/P35</f>
        <v>-1.8983041284971907E-3</v>
      </c>
      <c r="R36" s="80">
        <f>(R35-Q35)/Q35</f>
        <v>0.15338506073930439</v>
      </c>
      <c r="S36" s="80">
        <f>(S35-R35)/R35</f>
        <v>0.18276417917921517</v>
      </c>
      <c r="T36" s="50">
        <v>2.7E-2</v>
      </c>
      <c r="U36" s="50">
        <v>0.02</v>
      </c>
      <c r="V36" s="50">
        <v>1.9E-2</v>
      </c>
      <c r="W36" s="50">
        <v>1.9E-2</v>
      </c>
      <c r="X36" s="50">
        <v>1.9E-2</v>
      </c>
      <c r="Y36" s="50">
        <v>1.9E-2</v>
      </c>
      <c r="Z36" s="50">
        <v>1.9E-2</v>
      </c>
    </row>
    <row r="37" spans="1:26" x14ac:dyDescent="0.3">
      <c r="A37" s="4" t="s">
        <v>21</v>
      </c>
      <c r="C37" s="10"/>
      <c r="D37" s="10"/>
      <c r="E37" s="10"/>
      <c r="F37" s="10"/>
      <c r="G37" s="10"/>
      <c r="H37" s="10"/>
      <c r="I37" s="10"/>
      <c r="J37" s="10"/>
      <c r="K37" s="64"/>
      <c r="L37" s="64"/>
      <c r="M37" s="64"/>
      <c r="N37" s="64"/>
      <c r="O37" s="64"/>
      <c r="P37" s="64"/>
      <c r="Q37" s="64"/>
      <c r="R37" s="62"/>
      <c r="T37" s="38"/>
      <c r="V37" s="38"/>
      <c r="X37" s="38"/>
      <c r="Z37" s="38"/>
    </row>
    <row r="38" spans="1:26" x14ac:dyDescent="0.3">
      <c r="A38" s="5" t="s">
        <v>22</v>
      </c>
      <c r="C38" s="6">
        <v>24126</v>
      </c>
      <c r="D38" s="6">
        <v>39785</v>
      </c>
      <c r="E38" s="6">
        <v>50107</v>
      </c>
      <c r="F38" s="6">
        <v>80443</v>
      </c>
      <c r="G38" s="6">
        <v>158921</v>
      </c>
      <c r="H38" s="6">
        <v>45426</v>
      </c>
      <c r="I38" s="6">
        <v>61234</v>
      </c>
      <c r="J38" s="6">
        <v>44929</v>
      </c>
      <c r="K38" s="6">
        <v>40800</v>
      </c>
      <c r="L38" s="6">
        <v>115887</v>
      </c>
      <c r="M38" s="39">
        <v>66155</v>
      </c>
      <c r="N38" s="39">
        <v>55556</v>
      </c>
      <c r="O38" s="39">
        <v>53580</v>
      </c>
      <c r="P38" s="39">
        <v>84030</v>
      </c>
      <c r="Q38" s="39">
        <v>58384</v>
      </c>
      <c r="R38" s="89">
        <v>66649</v>
      </c>
      <c r="S38" s="119">
        <f>500+8255+20+10786+709184+43801</f>
        <v>772546</v>
      </c>
      <c r="T38" s="8">
        <f t="shared" ref="T38:X38" si="59">+S38*(1+T48)</f>
        <v>795722.38</v>
      </c>
      <c r="U38" s="8">
        <f t="shared" si="59"/>
        <v>819594.0514</v>
      </c>
      <c r="V38" s="8">
        <f t="shared" si="59"/>
        <v>844181.87294200005</v>
      </c>
      <c r="W38" s="8">
        <f t="shared" si="59"/>
        <v>869507.32913026004</v>
      </c>
      <c r="X38" s="8">
        <f t="shared" si="59"/>
        <v>895592.5490041679</v>
      </c>
      <c r="Y38" s="8">
        <f t="shared" ref="Y38" si="60">+X38*(1+Y48)</f>
        <v>922460.32547429297</v>
      </c>
      <c r="Z38" s="8">
        <f t="shared" ref="Z38" si="61">+Y38*(1+Z48)</f>
        <v>950134.13523852173</v>
      </c>
    </row>
    <row r="39" spans="1:26" x14ac:dyDescent="0.3">
      <c r="A39" s="5" t="s">
        <v>23</v>
      </c>
      <c r="C39" s="6">
        <v>63194</v>
      </c>
      <c r="D39" s="6">
        <v>71270</v>
      </c>
      <c r="E39" s="6">
        <v>387458</v>
      </c>
      <c r="F39" s="6">
        <v>410058</v>
      </c>
      <c r="G39" s="6">
        <v>188304</v>
      </c>
      <c r="H39" s="6">
        <v>193650</v>
      </c>
      <c r="I39" s="6">
        <v>114026</v>
      </c>
      <c r="J39" s="6">
        <v>90004</v>
      </c>
      <c r="K39" s="6">
        <v>73505</v>
      </c>
      <c r="L39" s="6">
        <v>228045</v>
      </c>
      <c r="M39" s="39">
        <v>896943</v>
      </c>
      <c r="N39" s="39">
        <v>1077179</v>
      </c>
      <c r="O39" s="39">
        <v>250552</v>
      </c>
      <c r="P39" s="39">
        <v>225663</v>
      </c>
      <c r="Q39" s="39">
        <v>253480</v>
      </c>
      <c r="R39" s="89">
        <v>425538</v>
      </c>
      <c r="S39" s="119">
        <f>1350+9455+126353+1402+1940+47969+17531+5921+27375</f>
        <v>239296</v>
      </c>
      <c r="T39" s="8">
        <f t="shared" ref="T39:X39" si="62">+S39*(1+T48)</f>
        <v>246474.88</v>
      </c>
      <c r="U39" s="8">
        <f t="shared" si="62"/>
        <v>253869.12640000001</v>
      </c>
      <c r="V39" s="8">
        <f t="shared" si="62"/>
        <v>261485.20019200002</v>
      </c>
      <c r="W39" s="8">
        <f t="shared" si="62"/>
        <v>269329.75619776</v>
      </c>
      <c r="X39" s="8">
        <f t="shared" si="62"/>
        <v>277409.6488836928</v>
      </c>
      <c r="Y39" s="8">
        <f t="shared" ref="Y39" si="63">+X39*(1+Y48)</f>
        <v>285731.93835020362</v>
      </c>
      <c r="Z39" s="8">
        <f t="shared" ref="Z39" si="64">+Y39*(1+Z48)</f>
        <v>294303.89650070976</v>
      </c>
    </row>
    <row r="40" spans="1:26" ht="14" x14ac:dyDescent="0.3">
      <c r="A40" s="5" t="s">
        <v>24</v>
      </c>
      <c r="C40" s="6">
        <v>16785605</v>
      </c>
      <c r="D40" s="6">
        <v>18060229</v>
      </c>
      <c r="E40" s="6">
        <v>18605254</v>
      </c>
      <c r="F40" s="6">
        <v>21785846</v>
      </c>
      <c r="G40" s="6">
        <v>23083531</v>
      </c>
      <c r="H40" s="6">
        <v>26003649</v>
      </c>
      <c r="I40" s="6">
        <v>27889496</v>
      </c>
      <c r="J40" s="6">
        <v>30588157</v>
      </c>
      <c r="K40" s="6">
        <v>31991231</v>
      </c>
      <c r="L40" s="6">
        <v>31991723</v>
      </c>
      <c r="M40" s="39">
        <v>40741424</v>
      </c>
      <c r="N40" s="39">
        <v>41151816</v>
      </c>
      <c r="O40" s="39">
        <v>42177647</v>
      </c>
      <c r="P40" s="39">
        <v>42360664</v>
      </c>
      <c r="Q40" s="39">
        <v>45194337</v>
      </c>
      <c r="R40" s="89">
        <v>47994764</v>
      </c>
      <c r="S40" s="119">
        <f>27250+4480+151917+1170+5006+1099205+18851490+147220+34925+19903722+2613+17847+38675+585997+11074553</f>
        <v>51946070</v>
      </c>
      <c r="T40" s="86">
        <f t="shared" ref="T40:X40" si="65">+S40*(1+T41)</f>
        <v>53504452.100000001</v>
      </c>
      <c r="U40" s="86">
        <f t="shared" si="65"/>
        <v>55109585.663000003</v>
      </c>
      <c r="V40" s="86">
        <f t="shared" si="65"/>
        <v>56762873.232890002</v>
      </c>
      <c r="W40" s="86">
        <f t="shared" si="65"/>
        <v>58465759.429876707</v>
      </c>
      <c r="X40" s="86">
        <f t="shared" si="65"/>
        <v>60219732.21277301</v>
      </c>
      <c r="Y40" s="86">
        <f t="shared" ref="Y40" si="66">+X40*(1+Y41)</f>
        <v>62026324.179156199</v>
      </c>
      <c r="Z40" s="86">
        <f t="shared" ref="Z40" si="67">+Y40*(1+Z41)</f>
        <v>63887113.90453089</v>
      </c>
    </row>
    <row r="41" spans="1:26" ht="14" x14ac:dyDescent="0.3">
      <c r="C41" s="6"/>
      <c r="D41" s="6"/>
      <c r="E41" s="6"/>
      <c r="F41" s="6"/>
      <c r="G41" s="6"/>
      <c r="H41" s="6"/>
      <c r="I41" s="6"/>
      <c r="J41" s="6"/>
      <c r="K41" s="6"/>
      <c r="L41" s="6"/>
      <c r="M41" s="39"/>
      <c r="N41" s="39"/>
      <c r="O41" s="39"/>
      <c r="P41" s="39"/>
      <c r="Q41" s="39"/>
      <c r="R41" s="89"/>
      <c r="S41" s="80">
        <f>(S40-R40)/R40</f>
        <v>8.2327855596914704E-2</v>
      </c>
      <c r="T41" s="91">
        <v>0.03</v>
      </c>
      <c r="U41" s="91">
        <v>0.03</v>
      </c>
      <c r="V41" s="91">
        <v>0.03</v>
      </c>
      <c r="W41" s="91">
        <v>0.03</v>
      </c>
      <c r="X41" s="91">
        <v>0.03</v>
      </c>
      <c r="Y41" s="91">
        <v>0.03</v>
      </c>
      <c r="Z41" s="91">
        <v>0.03</v>
      </c>
    </row>
    <row r="42" spans="1:26" x14ac:dyDescent="0.3">
      <c r="A42" s="5" t="s">
        <v>25</v>
      </c>
      <c r="C42" s="6">
        <v>18100</v>
      </c>
      <c r="D42" s="6">
        <v>19303</v>
      </c>
      <c r="E42" s="6">
        <v>38793</v>
      </c>
      <c r="F42" s="6">
        <v>110379</v>
      </c>
      <c r="G42" s="6">
        <v>64525</v>
      </c>
      <c r="H42" s="6">
        <v>10944</v>
      </c>
      <c r="I42" s="6">
        <v>20587</v>
      </c>
      <c r="J42" s="6">
        <v>23165</v>
      </c>
      <c r="K42" s="6">
        <v>14276</v>
      </c>
      <c r="L42" s="6">
        <v>25117</v>
      </c>
      <c r="M42" s="39">
        <v>69695</v>
      </c>
      <c r="N42" s="39">
        <v>51739</v>
      </c>
      <c r="O42" s="39">
        <v>12707</v>
      </c>
      <c r="P42" s="39">
        <v>10699</v>
      </c>
      <c r="Q42" s="39">
        <v>3597</v>
      </c>
      <c r="R42" s="89">
        <v>2324</v>
      </c>
      <c r="S42" s="119">
        <v>-2658</v>
      </c>
      <c r="T42" s="8">
        <f t="shared" ref="T42:X42" si="68">+S42*(1+T48)</f>
        <v>-2737.7400000000002</v>
      </c>
      <c r="U42" s="8">
        <f t="shared" si="68"/>
        <v>-2819.8722000000002</v>
      </c>
      <c r="V42" s="8">
        <f t="shared" si="68"/>
        <v>-2904.4683660000005</v>
      </c>
      <c r="W42" s="8">
        <f t="shared" si="68"/>
        <v>-2991.6024169800007</v>
      </c>
      <c r="X42" s="8">
        <f t="shared" si="68"/>
        <v>-3081.3504894894008</v>
      </c>
      <c r="Y42" s="8">
        <f t="shared" ref="Y42" si="69">+X42*(1+Y48)</f>
        <v>-3173.7910041740829</v>
      </c>
      <c r="Z42" s="8">
        <f t="shared" ref="Z42" si="70">+Y42*(1+Z48)</f>
        <v>-3269.0047342993053</v>
      </c>
    </row>
    <row r="43" spans="1:26" ht="14" x14ac:dyDescent="0.3">
      <c r="A43" s="5" t="s">
        <v>26</v>
      </c>
      <c r="C43" s="6">
        <v>1399938</v>
      </c>
      <c r="D43" s="6">
        <v>1811344</v>
      </c>
      <c r="E43" s="6">
        <v>5152905</v>
      </c>
      <c r="F43" s="6">
        <v>7837140</v>
      </c>
      <c r="G43" s="6">
        <v>3634382</v>
      </c>
      <c r="H43" s="6">
        <v>1251041</v>
      </c>
      <c r="I43" s="6">
        <v>3367931</v>
      </c>
      <c r="J43" s="6">
        <v>5342465</v>
      </c>
      <c r="K43" s="6">
        <v>2027675</v>
      </c>
      <c r="L43" s="6">
        <v>2933939</v>
      </c>
      <c r="M43" s="39">
        <v>3110370</v>
      </c>
      <c r="N43" s="39">
        <v>5958591</v>
      </c>
      <c r="O43" s="39">
        <v>9515890</v>
      </c>
      <c r="P43" s="39">
        <v>2609169</v>
      </c>
      <c r="Q43" s="39">
        <v>3340451</v>
      </c>
      <c r="R43" s="89">
        <v>5978252</v>
      </c>
      <c r="S43" s="119">
        <f>296348+674245+4631636+304575</f>
        <v>5906804</v>
      </c>
      <c r="T43" s="92">
        <f t="shared" ref="T43:X43" si="71">+S43*(1+T44)</f>
        <v>7796981.2800000003</v>
      </c>
      <c r="U43" s="92">
        <f t="shared" si="71"/>
        <v>8108860.5312000001</v>
      </c>
      <c r="V43" s="92">
        <f t="shared" si="71"/>
        <v>8433214.9524480011</v>
      </c>
      <c r="W43" s="92">
        <f t="shared" si="71"/>
        <v>8770543.5505459215</v>
      </c>
      <c r="X43" s="92">
        <f t="shared" si="71"/>
        <v>9121365.2925677579</v>
      </c>
      <c r="Y43" s="92">
        <f t="shared" ref="Y43" si="72">+X43*(1+Y44)</f>
        <v>9486219.9042704683</v>
      </c>
      <c r="Z43" s="92">
        <f t="shared" ref="Z43" si="73">+Y43*(1+Z44)</f>
        <v>9865668.7004412878</v>
      </c>
    </row>
    <row r="44" spans="1:26" ht="14" x14ac:dyDescent="0.3"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39"/>
      <c r="N44" s="39"/>
      <c r="O44" s="39"/>
      <c r="P44" s="39"/>
      <c r="Q44" s="39"/>
      <c r="R44" s="89"/>
      <c r="S44" s="80">
        <f>(S43-R43)/R43</f>
        <v>-1.1951319549594096E-2</v>
      </c>
      <c r="T44" s="93">
        <v>0.32</v>
      </c>
      <c r="U44" s="93">
        <v>0.04</v>
      </c>
      <c r="V44" s="93">
        <v>0.04</v>
      </c>
      <c r="W44" s="93">
        <v>0.04</v>
      </c>
      <c r="X44" s="93">
        <v>0.04</v>
      </c>
      <c r="Y44" s="93">
        <v>0.04</v>
      </c>
      <c r="Z44" s="93">
        <v>0.04</v>
      </c>
    </row>
    <row r="45" spans="1:26" x14ac:dyDescent="0.3">
      <c r="A45" s="5" t="s">
        <v>27</v>
      </c>
      <c r="C45" s="7">
        <v>685514</v>
      </c>
      <c r="D45" s="7">
        <v>731928</v>
      </c>
      <c r="E45" s="7">
        <v>697919</v>
      </c>
      <c r="F45" s="7">
        <v>744271</v>
      </c>
      <c r="G45" s="7">
        <v>920895</v>
      </c>
      <c r="H45" s="7">
        <v>1016068</v>
      </c>
      <c r="I45" s="7">
        <v>1116151</v>
      </c>
      <c r="J45" s="7">
        <v>1251669</v>
      </c>
      <c r="K45" s="7">
        <v>1532002</v>
      </c>
      <c r="L45" s="7">
        <v>1700507</v>
      </c>
      <c r="M45" s="47">
        <v>1774273</v>
      </c>
      <c r="N45" s="39">
        <v>1793238</v>
      </c>
      <c r="O45" s="44">
        <v>2050196</v>
      </c>
      <c r="P45" s="44">
        <v>2170668</v>
      </c>
      <c r="Q45" s="82">
        <v>2310700</v>
      </c>
      <c r="R45" s="89">
        <v>2464422</v>
      </c>
      <c r="S45" s="119">
        <f>63347+32202+11503+4000+1852212+15959+300</f>
        <v>1979523</v>
      </c>
      <c r="T45" s="8">
        <f t="shared" ref="T45:X45" si="74">+S45*(1+T48)</f>
        <v>2038908.69</v>
      </c>
      <c r="U45" s="8">
        <f t="shared" si="74"/>
        <v>2100075.9506999999</v>
      </c>
      <c r="V45" s="8">
        <f t="shared" si="74"/>
        <v>2163078.2292209999</v>
      </c>
      <c r="W45" s="8">
        <f t="shared" si="74"/>
        <v>2227970.57609763</v>
      </c>
      <c r="X45" s="8">
        <f t="shared" si="74"/>
        <v>2294809.6933805589</v>
      </c>
      <c r="Y45" s="8">
        <f t="shared" ref="Y45" si="75">+X45*(1+Y48)</f>
        <v>2363653.9841819755</v>
      </c>
      <c r="Z45" s="8">
        <f t="shared" ref="Z45" si="76">+Y45*(1+Z48)</f>
        <v>2434563.6037074346</v>
      </c>
    </row>
    <row r="46" spans="1:26" ht="14.5" x14ac:dyDescent="0.35">
      <c r="A46" s="5" t="s">
        <v>4</v>
      </c>
      <c r="C46" s="8">
        <f>SUM(C38:C45)</f>
        <v>18976477</v>
      </c>
      <c r="D46" s="8">
        <f t="shared" ref="D46:M46" si="77">SUM(D38:D45)</f>
        <v>20733859</v>
      </c>
      <c r="E46" s="8">
        <f t="shared" si="77"/>
        <v>24932436</v>
      </c>
      <c r="F46" s="8">
        <f t="shared" si="77"/>
        <v>30968137</v>
      </c>
      <c r="G46" s="8">
        <f t="shared" si="77"/>
        <v>28050558</v>
      </c>
      <c r="H46" s="8">
        <f t="shared" si="77"/>
        <v>28520778</v>
      </c>
      <c r="I46" s="8">
        <f t="shared" si="77"/>
        <v>32569425</v>
      </c>
      <c r="J46" s="8">
        <f t="shared" si="77"/>
        <v>37340389</v>
      </c>
      <c r="K46" s="8">
        <f t="shared" si="77"/>
        <v>35679489</v>
      </c>
      <c r="L46" s="8">
        <f t="shared" si="77"/>
        <v>36995218</v>
      </c>
      <c r="M46" s="8">
        <f t="shared" si="77"/>
        <v>46658860</v>
      </c>
      <c r="N46" s="8">
        <f>SUM(N38:N45)</f>
        <v>50088119</v>
      </c>
      <c r="O46" s="8">
        <f>SUM(O38:O45)</f>
        <v>54060572</v>
      </c>
      <c r="P46" s="8">
        <f>SUM(P38:P45)</f>
        <v>47460893</v>
      </c>
      <c r="Q46" s="84">
        <f>SUM(Q38:Q45)</f>
        <v>51160949</v>
      </c>
      <c r="R46" s="84">
        <f>SUM(R38:R45)</f>
        <v>56931949</v>
      </c>
      <c r="S46" s="118">
        <f>+S38+S39+S40+S42+S43+S45</f>
        <v>60841581</v>
      </c>
      <c r="T46" s="94">
        <f t="shared" ref="T46:X46" si="78">+T45+T43+T42+T40+T39+T38</f>
        <v>64379801.590000004</v>
      </c>
      <c r="U46" s="94">
        <f t="shared" si="78"/>
        <v>66389165.450500004</v>
      </c>
      <c r="V46" s="94">
        <f t="shared" si="78"/>
        <v>68461929.019327015</v>
      </c>
      <c r="W46" s="94">
        <f t="shared" si="78"/>
        <v>70600119.039431304</v>
      </c>
      <c r="X46" s="94">
        <f t="shared" si="78"/>
        <v>72805828.04611969</v>
      </c>
      <c r="Y46" s="94">
        <f t="shared" ref="Y46:Z46" si="79">+Y45+Y43+Y42+Y40+Y39+Y38</f>
        <v>75081216.540428966</v>
      </c>
      <c r="Z46" s="94">
        <f t="shared" si="79"/>
        <v>77428515.235684544</v>
      </c>
    </row>
    <row r="47" spans="1:26" s="85" customFormat="1" ht="14" x14ac:dyDescent="0.3">
      <c r="A47" s="85" t="s">
        <v>136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>
        <f>54635860-3483911</f>
        <v>51151949</v>
      </c>
      <c r="R47" s="86"/>
      <c r="S47" s="86"/>
      <c r="T47" s="86"/>
      <c r="U47" s="86"/>
      <c r="V47" s="86"/>
      <c r="W47" s="86"/>
      <c r="X47" s="86"/>
      <c r="Y47" s="86"/>
      <c r="Z47" s="86"/>
    </row>
    <row r="48" spans="1:26" x14ac:dyDescent="0.3">
      <c r="I48" s="80">
        <f t="shared" ref="I48" si="80">(I46-H46)/H46</f>
        <v>0.14195429731965936</v>
      </c>
      <c r="J48" s="80">
        <f t="shared" ref="J48" si="81">(J46-I46)/I46</f>
        <v>0.14648597572723498</v>
      </c>
      <c r="K48" s="80">
        <f t="shared" ref="K48" si="82">(K46-J46)/J46</f>
        <v>-4.4479986536830135E-2</v>
      </c>
      <c r="L48" s="80">
        <f t="shared" ref="L48" si="83">(L46-K46)/K46</f>
        <v>3.6876340913963204E-2</v>
      </c>
      <c r="M48" s="80">
        <f t="shared" ref="M48" si="84">(M46-L46)/L46</f>
        <v>0.26121327356416713</v>
      </c>
      <c r="N48" s="80">
        <f t="shared" ref="N48" si="85">(N46-M46)/M46</f>
        <v>7.3496416329074485E-2</v>
      </c>
      <c r="O48" s="80">
        <f t="shared" ref="O48" si="86">(O46-N46)/N46</f>
        <v>7.9309286898955014E-2</v>
      </c>
      <c r="P48" s="80">
        <f t="shared" ref="P48" si="87">(P46-O46)/O46</f>
        <v>-0.12207934092891211</v>
      </c>
      <c r="Q48" s="80">
        <f>(Q46-P46)/P46</f>
        <v>7.7960100750738087E-2</v>
      </c>
      <c r="R48" s="80">
        <f>(R46-Q46)/Q46</f>
        <v>0.11280087865453786</v>
      </c>
      <c r="S48" s="80">
        <f>(S46-R46)/R46</f>
        <v>6.8672021047443854E-2</v>
      </c>
      <c r="T48" s="90">
        <v>0.03</v>
      </c>
      <c r="U48" s="90">
        <v>0.03</v>
      </c>
      <c r="V48" s="90">
        <v>0.03</v>
      </c>
      <c r="W48" s="90">
        <v>0.03</v>
      </c>
      <c r="X48" s="90">
        <v>0.03</v>
      </c>
      <c r="Y48" s="90">
        <v>0.03</v>
      </c>
      <c r="Z48" s="90">
        <v>0.03</v>
      </c>
    </row>
    <row r="49" spans="1:26" x14ac:dyDescent="0.3">
      <c r="I49" s="80"/>
      <c r="J49" s="80"/>
      <c r="K49" s="80"/>
      <c r="L49" s="80"/>
      <c r="M49" s="80"/>
      <c r="N49" s="80"/>
      <c r="O49" s="80"/>
      <c r="P49" s="80"/>
      <c r="Q49" s="80"/>
      <c r="R49" s="63"/>
      <c r="S49" s="63"/>
      <c r="T49" s="58"/>
      <c r="U49" s="58"/>
      <c r="V49" s="58"/>
      <c r="W49" s="58"/>
      <c r="X49" s="58"/>
      <c r="Y49" s="58"/>
      <c r="Z49" s="58"/>
    </row>
    <row r="50" spans="1:26" ht="14.5" x14ac:dyDescent="0.35">
      <c r="A50" s="4" t="s">
        <v>28</v>
      </c>
      <c r="C50" s="6">
        <v>3402324</v>
      </c>
      <c r="D50" s="6">
        <v>4270028</v>
      </c>
      <c r="E50" s="6">
        <v>3405794</v>
      </c>
      <c r="F50" s="6">
        <v>5926412</v>
      </c>
      <c r="G50" s="6">
        <v>5402935</v>
      </c>
      <c r="H50" s="6">
        <v>4989018</v>
      </c>
      <c r="I50" s="6">
        <v>2734134</v>
      </c>
      <c r="J50" s="6">
        <v>1520409</v>
      </c>
      <c r="K50" s="6">
        <v>2433725</v>
      </c>
      <c r="L50" s="6">
        <v>4478647</v>
      </c>
      <c r="M50" s="39">
        <v>6103835</v>
      </c>
      <c r="N50" s="39">
        <v>5624111</v>
      </c>
      <c r="O50" s="65">
        <v>2958580</v>
      </c>
      <c r="P50" s="39">
        <v>1879870</v>
      </c>
      <c r="Q50" s="84">
        <v>1533364</v>
      </c>
      <c r="R50" s="8">
        <v>980148</v>
      </c>
      <c r="S50" s="116">
        <f>1761919-1361124+3797</f>
        <v>404592</v>
      </c>
      <c r="T50" s="8">
        <f t="shared" ref="T50:V50" si="88">+S50*(1+T51)</f>
        <v>416729.76</v>
      </c>
      <c r="U50" s="8">
        <f t="shared" si="88"/>
        <v>416729.76</v>
      </c>
      <c r="V50" s="8">
        <f t="shared" si="88"/>
        <v>416729.76</v>
      </c>
      <c r="W50" s="8">
        <f t="shared" ref="W50" si="89">+V50*(1+W51)</f>
        <v>416729.76</v>
      </c>
      <c r="X50" s="8">
        <f t="shared" ref="X50" si="90">+W50*(1+X51)</f>
        <v>416729.76</v>
      </c>
      <c r="Y50" s="8">
        <f t="shared" ref="Y50" si="91">+X50*(1+Y51)</f>
        <v>416729.76</v>
      </c>
      <c r="Z50" s="8">
        <f t="shared" ref="Z50" si="92">+Y50*(1+Z51)</f>
        <v>416729.76</v>
      </c>
    </row>
    <row r="51" spans="1:26" x14ac:dyDescent="0.3">
      <c r="I51" s="80">
        <f t="shared" ref="I51" si="93">(I50-H50)/H50</f>
        <v>-0.45196950582258871</v>
      </c>
      <c r="J51" s="80">
        <f t="shared" ref="J51" si="94">(J50-I50)/I50</f>
        <v>-0.44391569688976473</v>
      </c>
      <c r="K51" s="80">
        <f t="shared" ref="K51" si="95">(K50-J50)/J50</f>
        <v>0.60070415263261401</v>
      </c>
      <c r="L51" s="80">
        <f t="shared" ref="L51" si="96">(L50-K50)/K50</f>
        <v>0.84024365941098522</v>
      </c>
      <c r="M51" s="80">
        <f t="shared" ref="M51" si="97">(M50-L50)/L50</f>
        <v>0.36287476999191942</v>
      </c>
      <c r="N51" s="80">
        <f t="shared" ref="N51" si="98">(N50-M50)/M50</f>
        <v>-7.8593867625845068E-2</v>
      </c>
      <c r="O51" s="80">
        <f t="shared" ref="O51" si="99">(O50-N50)/N50</f>
        <v>-0.47394708248112455</v>
      </c>
      <c r="P51" s="80">
        <f t="shared" ref="P51" si="100">(P50-O50)/O50</f>
        <v>-0.36460396541584139</v>
      </c>
      <c r="Q51" s="80">
        <f>(Q50-P50)/P50</f>
        <v>-0.18432444796714667</v>
      </c>
      <c r="R51" s="80">
        <f>(R50-Q50)/Q50</f>
        <v>-0.36078582776170565</v>
      </c>
      <c r="S51" s="80">
        <f>(S50-R50)/R50</f>
        <v>-0.58721335961507859</v>
      </c>
      <c r="T51" s="50">
        <v>0.03</v>
      </c>
      <c r="U51" s="50">
        <v>0</v>
      </c>
      <c r="V51" s="50">
        <v>0</v>
      </c>
      <c r="W51" s="50">
        <v>0</v>
      </c>
      <c r="X51" s="50">
        <v>0</v>
      </c>
      <c r="Y51" s="50">
        <v>0</v>
      </c>
      <c r="Z51" s="50">
        <v>0</v>
      </c>
    </row>
    <row r="52" spans="1:26" x14ac:dyDescent="0.3">
      <c r="I52" s="80"/>
      <c r="J52" s="80"/>
      <c r="K52" s="80"/>
      <c r="L52" s="80"/>
      <c r="M52" s="80"/>
      <c r="N52" s="80"/>
      <c r="O52" s="80"/>
      <c r="P52" s="80"/>
      <c r="Q52" s="80"/>
      <c r="R52" s="63"/>
      <c r="S52" s="63"/>
      <c r="T52" s="58"/>
      <c r="U52" s="58"/>
      <c r="V52" s="58"/>
      <c r="W52" s="58"/>
      <c r="X52" s="58"/>
      <c r="Y52" s="58"/>
      <c r="Z52" s="58"/>
    </row>
    <row r="53" spans="1:26" ht="14.5" x14ac:dyDescent="0.35">
      <c r="A53" s="4" t="s">
        <v>29</v>
      </c>
      <c r="C53" s="6">
        <v>408296</v>
      </c>
      <c r="D53" s="6">
        <v>545910</v>
      </c>
      <c r="E53" s="6">
        <v>540030</v>
      </c>
      <c r="F53" s="6">
        <v>345429</v>
      </c>
      <c r="G53" s="6">
        <v>279543</v>
      </c>
      <c r="H53" s="6">
        <v>251574</v>
      </c>
      <c r="I53" s="6">
        <v>219855</v>
      </c>
      <c r="J53" s="6">
        <v>179352</v>
      </c>
      <c r="K53" s="6">
        <v>89301</v>
      </c>
      <c r="L53" s="6">
        <v>52362</v>
      </c>
      <c r="M53" s="39">
        <v>811450</v>
      </c>
      <c r="N53" s="39">
        <v>809738</v>
      </c>
      <c r="O53" s="39">
        <v>1050985</v>
      </c>
      <c r="P53" s="39">
        <v>1036222</v>
      </c>
      <c r="Q53" s="114">
        <v>2203876</v>
      </c>
      <c r="R53" s="108">
        <v>1952189</v>
      </c>
      <c r="S53" s="107">
        <f>265040+18674+20472+98221+55327+352887+1798</f>
        <v>812419</v>
      </c>
      <c r="T53" s="39">
        <f t="shared" ref="T53:V53" si="101">+S53*(1+T54)</f>
        <v>812419</v>
      </c>
      <c r="U53" s="39">
        <f t="shared" si="101"/>
        <v>812419</v>
      </c>
      <c r="V53" s="39">
        <f t="shared" si="101"/>
        <v>812419</v>
      </c>
      <c r="W53" s="39">
        <f t="shared" ref="W53" si="102">+V53*(1+W54)</f>
        <v>812419</v>
      </c>
      <c r="X53" s="39">
        <f t="shared" ref="X53" si="103">+W53*(1+X54)</f>
        <v>812419</v>
      </c>
      <c r="Y53" s="39">
        <f t="shared" ref="Y53" si="104">+X53*(1+Y54)</f>
        <v>812419</v>
      </c>
      <c r="Z53" s="39">
        <f t="shared" ref="Z53" si="105">+Y53*(1+Z54)</f>
        <v>812419</v>
      </c>
    </row>
    <row r="54" spans="1:26" x14ac:dyDescent="0.3">
      <c r="I54" s="80">
        <f t="shared" ref="I54" si="106">(I53-H53)/H53</f>
        <v>-0.12608218655345943</v>
      </c>
      <c r="J54" s="80">
        <f t="shared" ref="J54" si="107">(J53-I53)/I53</f>
        <v>-0.18422596711468922</v>
      </c>
      <c r="K54" s="80">
        <f t="shared" ref="K54" si="108">(K53-J53)/J53</f>
        <v>-0.50209086043088447</v>
      </c>
      <c r="L54" s="80">
        <f t="shared" ref="L54" si="109">(L53-K53)/K53</f>
        <v>-0.41364598380757217</v>
      </c>
      <c r="M54" s="80">
        <f t="shared" ref="M54" si="110">(M53-L53)/L53</f>
        <v>14.49692525113632</v>
      </c>
      <c r="N54" s="80">
        <f t="shared" ref="N54" si="111">(N53-M53)/M53</f>
        <v>-2.1098034382894819E-3</v>
      </c>
      <c r="O54" s="80">
        <f t="shared" ref="O54" si="112">(O53-N53)/N53</f>
        <v>0.29793217065272964</v>
      </c>
      <c r="P54" s="80">
        <f t="shared" ref="P54" si="113">(P53-O53)/O53</f>
        <v>-1.4046822742474917E-2</v>
      </c>
      <c r="Q54" s="80">
        <f>(Q53-P53)/P53</f>
        <v>1.126837685360859</v>
      </c>
      <c r="R54" s="80">
        <f>(R53-Q53)/Q53</f>
        <v>-0.11420197869571609</v>
      </c>
      <c r="S54" s="80">
        <f>(S53-R53)/R53</f>
        <v>-0.58384203578649407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v>0</v>
      </c>
      <c r="Z54" s="59">
        <v>0</v>
      </c>
    </row>
    <row r="55" spans="1:26" x14ac:dyDescent="0.3">
      <c r="I55" s="80"/>
      <c r="J55" s="80"/>
      <c r="K55" s="80"/>
      <c r="L55" s="80"/>
      <c r="M55" s="80"/>
      <c r="N55" s="80"/>
      <c r="O55" s="80"/>
      <c r="P55" s="80"/>
      <c r="Q55" s="80"/>
      <c r="R55" s="63"/>
      <c r="S55" s="63"/>
      <c r="T55" s="59"/>
      <c r="U55" s="59"/>
      <c r="V55" s="59"/>
      <c r="W55" s="59"/>
      <c r="X55" s="59"/>
      <c r="Y55" s="59"/>
      <c r="Z55" s="59"/>
    </row>
    <row r="56" spans="1:26" x14ac:dyDescent="0.3">
      <c r="A56" s="4" t="s">
        <v>30</v>
      </c>
    </row>
    <row r="57" spans="1:26" ht="14.5" x14ac:dyDescent="0.35">
      <c r="A57" s="5" t="s">
        <v>31</v>
      </c>
      <c r="C57" s="6">
        <v>216901</v>
      </c>
      <c r="D57" s="6">
        <v>287867</v>
      </c>
      <c r="E57" s="6">
        <v>165988</v>
      </c>
      <c r="F57" s="6">
        <v>193496</v>
      </c>
      <c r="G57" s="6">
        <v>283304</v>
      </c>
      <c r="H57" s="6">
        <v>264964</v>
      </c>
      <c r="I57" s="6">
        <v>303565</v>
      </c>
      <c r="J57" s="6">
        <v>352747</v>
      </c>
      <c r="K57" s="6">
        <v>405755</v>
      </c>
      <c r="L57" s="6">
        <v>576949</v>
      </c>
      <c r="M57" s="39">
        <v>757912</v>
      </c>
      <c r="N57" s="39">
        <v>1067682</v>
      </c>
      <c r="O57" s="39">
        <v>1000976</v>
      </c>
      <c r="P57" s="39">
        <v>670658</v>
      </c>
      <c r="Q57" s="88">
        <v>679069</v>
      </c>
      <c r="R57" s="108">
        <v>998808</v>
      </c>
      <c r="S57" s="108">
        <f>330596+202030+128553+18136</f>
        <v>679315</v>
      </c>
      <c r="T57" s="39"/>
      <c r="U57" s="39"/>
      <c r="V57" s="39"/>
      <c r="W57" s="39"/>
      <c r="X57" s="39"/>
      <c r="Y57" s="39"/>
      <c r="Z57" s="39"/>
    </row>
    <row r="58" spans="1:26" x14ac:dyDescent="0.3">
      <c r="A58" s="5" t="s">
        <v>32</v>
      </c>
      <c r="C58" s="6">
        <v>27723</v>
      </c>
      <c r="D58" s="6">
        <v>26561</v>
      </c>
      <c r="E58" s="6">
        <v>49291</v>
      </c>
      <c r="F58" s="6">
        <v>41500</v>
      </c>
      <c r="G58" s="6">
        <v>12333</v>
      </c>
      <c r="H58" s="6">
        <v>28117</v>
      </c>
      <c r="I58" s="6">
        <v>37281</v>
      </c>
      <c r="J58" s="6">
        <v>11985</v>
      </c>
      <c r="K58" s="6">
        <v>73434</v>
      </c>
      <c r="L58" s="6">
        <v>13222</v>
      </c>
      <c r="M58" s="39">
        <v>46860</v>
      </c>
      <c r="N58" s="39">
        <v>110616</v>
      </c>
      <c r="O58" s="39">
        <v>200</v>
      </c>
      <c r="P58" s="39">
        <v>7738</v>
      </c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spans="1:26" x14ac:dyDescent="0.3">
      <c r="A59" s="5" t="s">
        <v>33</v>
      </c>
      <c r="C59" s="6">
        <v>112337</v>
      </c>
      <c r="D59" s="6">
        <v>100241</v>
      </c>
      <c r="E59" s="6">
        <v>47690</v>
      </c>
      <c r="F59" s="6">
        <v>28842</v>
      </c>
      <c r="G59" s="9" t="s">
        <v>12</v>
      </c>
      <c r="H59" s="9" t="s">
        <v>12</v>
      </c>
      <c r="I59" s="6">
        <v>5576</v>
      </c>
      <c r="J59" s="6">
        <v>5683</v>
      </c>
      <c r="K59" s="6">
        <v>5732</v>
      </c>
      <c r="L59" s="9" t="s">
        <v>12</v>
      </c>
      <c r="M59" s="40">
        <v>1505</v>
      </c>
      <c r="N59" s="40">
        <v>33156</v>
      </c>
      <c r="O59" s="40">
        <v>15876</v>
      </c>
      <c r="P59" s="40">
        <v>1438</v>
      </c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4.5" x14ac:dyDescent="0.35">
      <c r="A60" s="5" t="s">
        <v>34</v>
      </c>
      <c r="C60" s="6">
        <v>3420325</v>
      </c>
      <c r="D60" s="6">
        <v>1719683</v>
      </c>
      <c r="E60" s="6">
        <v>2151934</v>
      </c>
      <c r="F60" s="6">
        <v>2856047</v>
      </c>
      <c r="G60" s="6">
        <v>1387188</v>
      </c>
      <c r="H60" s="6">
        <v>3835038</v>
      </c>
      <c r="I60" s="6">
        <v>2178185</v>
      </c>
      <c r="J60" s="6">
        <v>3705344</v>
      </c>
      <c r="K60" s="6">
        <v>837224</v>
      </c>
      <c r="L60" s="6">
        <v>4365464</v>
      </c>
      <c r="M60" s="39">
        <v>3676745</v>
      </c>
      <c r="N60" s="39">
        <v>2629415</v>
      </c>
      <c r="O60" s="39">
        <v>329163</v>
      </c>
      <c r="P60" s="39">
        <v>6473504</v>
      </c>
      <c r="Q60" s="88">
        <v>447654</v>
      </c>
      <c r="R60" s="39">
        <v>987073</v>
      </c>
      <c r="S60" s="115">
        <f>553274+36055+406531</f>
        <v>995860</v>
      </c>
      <c r="T60" s="39"/>
      <c r="U60" s="39"/>
      <c r="V60" s="39"/>
      <c r="W60" s="39"/>
      <c r="X60" s="39"/>
      <c r="Y60" s="39"/>
      <c r="Z60" s="39"/>
    </row>
    <row r="61" spans="1:26" x14ac:dyDescent="0.3">
      <c r="A61" s="5" t="s">
        <v>35</v>
      </c>
      <c r="C61" s="6">
        <v>1002811</v>
      </c>
      <c r="D61" s="6">
        <v>2167427</v>
      </c>
      <c r="E61" s="6">
        <v>2001877</v>
      </c>
      <c r="F61" s="6">
        <v>1838967</v>
      </c>
      <c r="G61" s="6">
        <v>1197860</v>
      </c>
      <c r="H61" s="6">
        <v>979565</v>
      </c>
      <c r="I61" s="6">
        <v>980539</v>
      </c>
      <c r="J61" s="6">
        <v>547689</v>
      </c>
      <c r="K61" s="6">
        <v>408694</v>
      </c>
      <c r="L61" s="6">
        <v>313814</v>
      </c>
      <c r="M61" s="39">
        <v>541875</v>
      </c>
      <c r="N61" s="39">
        <v>531461</v>
      </c>
      <c r="O61" s="39">
        <v>193023</v>
      </c>
      <c r="P61" s="39">
        <v>204672</v>
      </c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14.5" x14ac:dyDescent="0.35">
      <c r="A62" s="2" t="s">
        <v>138</v>
      </c>
      <c r="C62" s="7">
        <v>53700</v>
      </c>
      <c r="D62" s="7">
        <v>67306</v>
      </c>
      <c r="E62" s="7">
        <v>75347</v>
      </c>
      <c r="F62" s="7">
        <v>6742</v>
      </c>
      <c r="G62" s="7">
        <v>1559267</v>
      </c>
      <c r="H62" s="7">
        <v>7000</v>
      </c>
      <c r="I62" s="7">
        <v>25375</v>
      </c>
      <c r="J62" s="7">
        <v>6500</v>
      </c>
      <c r="K62" s="7">
        <v>3750</v>
      </c>
      <c r="L62" s="7">
        <v>3550</v>
      </c>
      <c r="M62" s="47">
        <v>3195950</v>
      </c>
      <c r="N62" s="39">
        <v>4650</v>
      </c>
      <c r="O62" s="44">
        <v>70937</v>
      </c>
      <c r="P62" s="44">
        <v>-59493</v>
      </c>
      <c r="Q62" s="88">
        <v>93088</v>
      </c>
      <c r="R62" s="39">
        <v>79399</v>
      </c>
      <c r="S62" s="117">
        <f>27559+80-21+163191+85200</f>
        <v>276009</v>
      </c>
      <c r="T62" s="39"/>
      <c r="U62" s="39"/>
      <c r="V62" s="39"/>
      <c r="W62" s="39"/>
      <c r="X62" s="39"/>
      <c r="Y62" s="39"/>
      <c r="Z62" s="39"/>
    </row>
    <row r="63" spans="1:26" ht="14.5" x14ac:dyDescent="0.35">
      <c r="A63" s="5" t="s">
        <v>4</v>
      </c>
      <c r="C63" s="8">
        <f>SUM(C57:C62)</f>
        <v>4833797</v>
      </c>
      <c r="D63" s="8">
        <f t="shared" ref="D63:M63" si="114">SUM(D57:D62)</f>
        <v>4369085</v>
      </c>
      <c r="E63" s="8">
        <f t="shared" si="114"/>
        <v>4492127</v>
      </c>
      <c r="F63" s="8">
        <f t="shared" si="114"/>
        <v>4965594</v>
      </c>
      <c r="G63" s="8">
        <f t="shared" si="114"/>
        <v>4439952</v>
      </c>
      <c r="H63" s="8">
        <f t="shared" si="114"/>
        <v>5114684</v>
      </c>
      <c r="I63" s="8">
        <f t="shared" si="114"/>
        <v>3530521</v>
      </c>
      <c r="J63" s="8">
        <f t="shared" si="114"/>
        <v>4629948</v>
      </c>
      <c r="K63" s="8">
        <f t="shared" si="114"/>
        <v>1734589</v>
      </c>
      <c r="L63" s="8">
        <v>5272999</v>
      </c>
      <c r="M63" s="8">
        <f t="shared" si="114"/>
        <v>8220847</v>
      </c>
      <c r="N63" s="8">
        <f t="shared" ref="N63:S63" si="115">SUM(N57:N62)</f>
        <v>4376980</v>
      </c>
      <c r="O63" s="8">
        <f t="shared" si="115"/>
        <v>1610175</v>
      </c>
      <c r="P63" s="8">
        <f t="shared" si="115"/>
        <v>7298517</v>
      </c>
      <c r="Q63" s="84">
        <f t="shared" si="115"/>
        <v>1219811</v>
      </c>
      <c r="R63" s="84">
        <f t="shared" si="115"/>
        <v>2065280</v>
      </c>
      <c r="S63" s="105">
        <f t="shared" si="115"/>
        <v>1951184</v>
      </c>
      <c r="T63" s="8">
        <f t="shared" ref="T63:V63" si="116">+S63*(1+T64)</f>
        <v>2009719.52</v>
      </c>
      <c r="U63" s="8">
        <f t="shared" si="116"/>
        <v>2070011.1056000001</v>
      </c>
      <c r="V63" s="8">
        <f t="shared" si="116"/>
        <v>2132111.4387680003</v>
      </c>
      <c r="W63" s="8">
        <f t="shared" ref="W63" si="117">+V63*(1+W64)</f>
        <v>2196074.7819310403</v>
      </c>
      <c r="X63" s="8">
        <f t="shared" ref="X63" si="118">+W63*(1+X64)</f>
        <v>2261957.0253889714</v>
      </c>
      <c r="Y63" s="8">
        <f t="shared" ref="Y63" si="119">+X63*(1+Y64)</f>
        <v>2329815.7361506405</v>
      </c>
      <c r="Z63" s="8">
        <f t="shared" ref="Z63" si="120">+Y63*(1+Z64)</f>
        <v>2399710.20823516</v>
      </c>
    </row>
    <row r="64" spans="1:26" x14ac:dyDescent="0.3">
      <c r="I64" s="80">
        <f t="shared" ref="I64" si="121">(I63-H63)/H63</f>
        <v>-0.30972842114977189</v>
      </c>
      <c r="J64" s="80">
        <f t="shared" ref="J64" si="122">(J63-I63)/I63</f>
        <v>0.31140644681054158</v>
      </c>
      <c r="K64" s="80">
        <f t="shared" ref="K64" si="123">(K63-J63)/J63</f>
        <v>-0.62535453961901943</v>
      </c>
      <c r="L64" s="80">
        <f t="shared" ref="L64" si="124">(L63-K63)/K63</f>
        <v>2.0399126248350474</v>
      </c>
      <c r="M64" s="80">
        <f t="shared" ref="M64" si="125">(M63-L63)/L63</f>
        <v>0.55904581055296998</v>
      </c>
      <c r="N64" s="80">
        <f t="shared" ref="N64" si="126">(N63-M63)/M63</f>
        <v>-0.4675755430066999</v>
      </c>
      <c r="O64" s="80">
        <f t="shared" ref="O64" si="127">(O63-N63)/N63</f>
        <v>-0.63212648904038859</v>
      </c>
      <c r="P64" s="80">
        <f t="shared" ref="P64" si="128">(P63-O63)/O63</f>
        <v>3.5327476827052959</v>
      </c>
      <c r="Q64" s="80">
        <f>(Q63-P63)/P63</f>
        <v>-0.83286864989147791</v>
      </c>
      <c r="R64" s="80">
        <f>(R63-Q63)/Q63</f>
        <v>0.69311475302321424</v>
      </c>
      <c r="S64" s="80">
        <f>(S63-R63)/R63</f>
        <v>-5.5244809420514407E-2</v>
      </c>
      <c r="T64" s="50">
        <v>0.03</v>
      </c>
      <c r="U64" s="50">
        <v>0.03</v>
      </c>
      <c r="V64" s="50">
        <v>0.03</v>
      </c>
      <c r="W64" s="50">
        <v>0.03</v>
      </c>
      <c r="X64" s="50">
        <v>0.03</v>
      </c>
      <c r="Y64" s="50">
        <v>0.03</v>
      </c>
      <c r="Z64" s="50">
        <v>0.03</v>
      </c>
    </row>
    <row r="65" spans="1:26" x14ac:dyDescent="0.3">
      <c r="I65" s="80"/>
      <c r="J65" s="80"/>
      <c r="K65" s="80"/>
      <c r="L65" s="80"/>
      <c r="M65" s="80"/>
      <c r="N65" s="80"/>
      <c r="O65" s="80"/>
      <c r="P65" s="80"/>
      <c r="Q65" s="80"/>
      <c r="R65" s="63"/>
      <c r="S65" s="64"/>
      <c r="T65" s="58"/>
      <c r="U65" s="58"/>
      <c r="V65" s="58"/>
      <c r="W65" s="58"/>
      <c r="X65" s="58"/>
      <c r="Y65" s="58"/>
      <c r="Z65" s="58"/>
    </row>
    <row r="66" spans="1:26" ht="14.5" x14ac:dyDescent="0.35">
      <c r="A66" s="4" t="s">
        <v>36</v>
      </c>
      <c r="C66" s="6">
        <v>4090652</v>
      </c>
      <c r="D66" s="6">
        <v>3037035</v>
      </c>
      <c r="E66" s="6">
        <v>5358823</v>
      </c>
      <c r="F66" s="6">
        <v>5216392</v>
      </c>
      <c r="G66" s="6">
        <v>3812709</v>
      </c>
      <c r="H66" s="6">
        <v>2478611</v>
      </c>
      <c r="I66" s="6">
        <v>4373631</v>
      </c>
      <c r="J66" s="6">
        <v>4419091</v>
      </c>
      <c r="K66" s="6">
        <v>3318558</v>
      </c>
      <c r="L66" s="6">
        <v>4075139</v>
      </c>
      <c r="M66" s="39">
        <v>5290237</v>
      </c>
      <c r="N66" s="39">
        <v>6397953</v>
      </c>
      <c r="O66" s="39">
        <v>23164059</v>
      </c>
      <c r="P66" s="39">
        <v>5952978</v>
      </c>
      <c r="Q66" s="88">
        <f>19115672-13444619</f>
        <v>5671053</v>
      </c>
      <c r="R66" s="108">
        <f>21320531-13493538</f>
        <v>7826993</v>
      </c>
      <c r="S66" s="106">
        <f>-9963+2469396+5998916+1144471+745860+134526+4926+243943+6441</f>
        <v>10738516</v>
      </c>
      <c r="T66" s="39">
        <f t="shared" ref="T66:V66" si="129">+S66*(1+T68)</f>
        <v>10738516</v>
      </c>
      <c r="U66" s="39">
        <f t="shared" si="129"/>
        <v>10738516</v>
      </c>
      <c r="V66" s="39">
        <f t="shared" si="129"/>
        <v>10738516</v>
      </c>
      <c r="W66" s="39">
        <f t="shared" ref="W66" si="130">+V66*(1+W68)</f>
        <v>10738516</v>
      </c>
      <c r="X66" s="39">
        <f t="shared" ref="X66" si="131">+W66*(1+X68)</f>
        <v>10738516</v>
      </c>
      <c r="Y66" s="39">
        <f t="shared" ref="Y66" si="132">+X66*(1+Y68)</f>
        <v>10738516</v>
      </c>
      <c r="Z66" s="39">
        <f t="shared" ref="Z66" si="133">+Y66*(1+Z68)</f>
        <v>10738516</v>
      </c>
    </row>
    <row r="67" spans="1:26" s="85" customFormat="1" ht="14" x14ac:dyDescent="0.3">
      <c r="A67" s="85" t="s">
        <v>135</v>
      </c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>
        <f>19115672-13444618</f>
        <v>5671054</v>
      </c>
      <c r="R67" s="87"/>
      <c r="S67" s="87"/>
      <c r="T67" s="87"/>
      <c r="U67" s="87"/>
      <c r="V67" s="87"/>
      <c r="W67" s="87"/>
      <c r="X67" s="87"/>
      <c r="Y67" s="87"/>
      <c r="Z67" s="87"/>
    </row>
    <row r="68" spans="1:26" x14ac:dyDescent="0.3">
      <c r="Q68" s="80">
        <f>(Q66-P66)/P66</f>
        <v>-4.735864973799668E-2</v>
      </c>
      <c r="R68" s="80">
        <f>(R66-Q66)/Q66</f>
        <v>0.38016572936278326</v>
      </c>
      <c r="S68" s="63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  <c r="Z68" s="59">
        <v>0</v>
      </c>
    </row>
    <row r="69" spans="1:26" x14ac:dyDescent="0.3">
      <c r="Q69" s="63"/>
      <c r="R69" s="63"/>
      <c r="S69" s="63"/>
      <c r="T69" s="59"/>
      <c r="U69" s="59"/>
      <c r="V69" s="59"/>
      <c r="W69" s="59"/>
      <c r="X69" s="59"/>
      <c r="Y69" s="59"/>
      <c r="Z69" s="59"/>
    </row>
    <row r="70" spans="1:26" ht="14.5" x14ac:dyDescent="0.35">
      <c r="A70" s="1" t="s">
        <v>137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6">
        <v>2655636</v>
      </c>
      <c r="I70" s="6">
        <v>4060032</v>
      </c>
      <c r="J70" s="6">
        <v>1828956</v>
      </c>
      <c r="K70" s="6">
        <v>3420533</v>
      </c>
      <c r="L70" s="6">
        <v>3626652</v>
      </c>
      <c r="M70" s="39">
        <v>5037573</v>
      </c>
      <c r="N70" s="39">
        <f>AVERAGE(I70:M70)</f>
        <v>3594749.2</v>
      </c>
      <c r="O70" s="39">
        <v>2010598</v>
      </c>
      <c r="P70" s="39">
        <v>1622836</v>
      </c>
      <c r="Q70" s="84">
        <v>1733431</v>
      </c>
      <c r="R70" s="8">
        <v>0</v>
      </c>
      <c r="S70" s="8">
        <f t="shared" ref="S70:V70" si="134">+R70*(1+S71)</f>
        <v>0</v>
      </c>
      <c r="T70" s="8">
        <f t="shared" si="134"/>
        <v>0</v>
      </c>
      <c r="U70" s="8">
        <f t="shared" si="134"/>
        <v>0</v>
      </c>
      <c r="V70" s="8">
        <f t="shared" si="134"/>
        <v>0</v>
      </c>
      <c r="W70" s="8">
        <f t="shared" ref="W70" si="135">+V70*(1+W71)</f>
        <v>0</v>
      </c>
      <c r="X70" s="8">
        <f t="shared" ref="X70" si="136">+W70*(1+X71)</f>
        <v>0</v>
      </c>
      <c r="Y70" s="8">
        <f t="shared" ref="Y70" si="137">+X70*(1+Y71)</f>
        <v>0</v>
      </c>
      <c r="Z70" s="8">
        <f t="shared" ref="Z70" si="138">+Y70*(1+Z71)</f>
        <v>0</v>
      </c>
    </row>
    <row r="71" spans="1:26" x14ac:dyDescent="0.3">
      <c r="Q71" s="63">
        <v>0</v>
      </c>
      <c r="R71" s="63">
        <v>0</v>
      </c>
      <c r="S71" s="63">
        <v>0</v>
      </c>
      <c r="T71" s="59">
        <v>0</v>
      </c>
      <c r="U71" s="59">
        <v>0</v>
      </c>
      <c r="V71" s="59">
        <v>0</v>
      </c>
      <c r="W71" s="59">
        <v>0</v>
      </c>
      <c r="X71" s="59">
        <v>0</v>
      </c>
      <c r="Y71" s="59">
        <v>0</v>
      </c>
      <c r="Z71" s="59">
        <v>0</v>
      </c>
    </row>
    <row r="72" spans="1:26" x14ac:dyDescent="0.3">
      <c r="A72" s="4" t="s">
        <v>37</v>
      </c>
      <c r="C72" s="6">
        <v>2336909</v>
      </c>
      <c r="D72" s="6">
        <v>3620428</v>
      </c>
      <c r="E72" s="6">
        <v>4563410</v>
      </c>
      <c r="F72" s="9">
        <v>0</v>
      </c>
      <c r="G72" s="6">
        <v>1495545</v>
      </c>
      <c r="H72" s="9">
        <v>0</v>
      </c>
      <c r="I72" s="6">
        <v>3698472</v>
      </c>
      <c r="J72" s="9">
        <v>0</v>
      </c>
      <c r="K72" s="9">
        <v>0</v>
      </c>
      <c r="L72" s="6">
        <v>330000</v>
      </c>
      <c r="M72" s="39"/>
      <c r="N72" s="39">
        <v>47361653</v>
      </c>
      <c r="O72" s="39">
        <v>0</v>
      </c>
      <c r="P72" s="39"/>
      <c r="Q72" s="39"/>
      <c r="R72" s="62"/>
      <c r="T72" s="38"/>
      <c r="V72" s="38"/>
      <c r="X72" s="38"/>
      <c r="Z72" s="38"/>
    </row>
    <row r="73" spans="1:26" x14ac:dyDescent="0.3">
      <c r="R73" s="62"/>
      <c r="T73" s="38"/>
      <c r="V73" s="38"/>
      <c r="X73" s="38"/>
      <c r="Z73" s="38"/>
    </row>
    <row r="74" spans="1:26" x14ac:dyDescent="0.3">
      <c r="A74" s="4" t="s">
        <v>50</v>
      </c>
      <c r="C74" s="11">
        <f>C72+C70+C66+C63+C53+C50+C46+C35+C30+C22+C17+C11</f>
        <v>72887242</v>
      </c>
      <c r="D74" s="12">
        <f t="shared" ref="D74:M74" si="139">D72+D70+D66+D63+D53+D50+D46+D35+D30+D22+D17+D11</f>
        <v>78886077</v>
      </c>
      <c r="E74" s="12">
        <f t="shared" si="139"/>
        <v>92096970</v>
      </c>
      <c r="F74" s="12">
        <f t="shared" si="139"/>
        <v>96618911</v>
      </c>
      <c r="G74" s="12">
        <f t="shared" si="139"/>
        <v>93436848</v>
      </c>
      <c r="H74" s="12">
        <f t="shared" si="139"/>
        <v>91637389</v>
      </c>
      <c r="I74" s="12">
        <f t="shared" si="139"/>
        <v>102153107</v>
      </c>
      <c r="J74" s="12">
        <f t="shared" si="139"/>
        <v>102454402</v>
      </c>
      <c r="K74" s="71">
        <f t="shared" si="139"/>
        <v>103683300</v>
      </c>
      <c r="L74" s="66">
        <f t="shared" si="139"/>
        <v>116822796</v>
      </c>
      <c r="M74" s="66">
        <f t="shared" si="139"/>
        <v>146314695</v>
      </c>
      <c r="N74" s="66">
        <f t="shared" ref="N74:S74" si="140">N72+N70+N66+N63+N53+N50+N46+N35+N30+N22+N17+N11</f>
        <v>184806628.19999999</v>
      </c>
      <c r="O74" s="67">
        <f t="shared" si="140"/>
        <v>149013001</v>
      </c>
      <c r="P74" s="67">
        <f t="shared" si="140"/>
        <v>129732463</v>
      </c>
      <c r="Q74" s="67">
        <f>Q72+Q70+Q66+Q63+Q53+Q50+Q46+Q35+Q30+Q22+Q17+Q11</f>
        <v>134696489</v>
      </c>
      <c r="R74" s="67">
        <f>R72+R70+R66+R63+R53+R50+R46+R35+R30+R22+R17+R11</f>
        <v>139534649.78</v>
      </c>
      <c r="S74" s="67">
        <f t="shared" si="140"/>
        <v>147996249</v>
      </c>
      <c r="T74" s="45">
        <f t="shared" ref="T74:V74" si="141">T72+T70+T66+T63+T53+T50+T46+T35+T30+T22+T17+T11</f>
        <v>153772427.14200002</v>
      </c>
      <c r="U74" s="45">
        <f t="shared" si="141"/>
        <v>158337525.50936002</v>
      </c>
      <c r="V74" s="45">
        <f t="shared" si="141"/>
        <v>163142998.40832779</v>
      </c>
      <c r="W74" s="45">
        <f t="shared" ref="W74:X74" si="142">W72+W70+W66+W63+W53+W50+W46+W35+W30+W22+W17+W11</f>
        <v>168215429.32898965</v>
      </c>
      <c r="X74" s="45">
        <f t="shared" si="142"/>
        <v>173574890.3775152</v>
      </c>
      <c r="Y74" s="45">
        <f t="shared" ref="Y74:Z74" si="143">Y72+Y70+Y66+Y63+Y53+Y50+Y46+Y35+Y30+Y22+Y17+Y11</f>
        <v>179244246.69461972</v>
      </c>
      <c r="Z74" s="45">
        <f t="shared" si="143"/>
        <v>185249577.1196827</v>
      </c>
    </row>
    <row r="75" spans="1:26" x14ac:dyDescent="0.3">
      <c r="A75" s="4"/>
      <c r="C75" s="19"/>
      <c r="D75" s="19"/>
      <c r="E75" s="19"/>
      <c r="F75" s="19"/>
      <c r="G75" s="19"/>
      <c r="H75" s="19"/>
      <c r="I75" s="19"/>
      <c r="J75" s="19"/>
      <c r="K75" s="68"/>
      <c r="L75" s="68"/>
      <c r="M75" s="68"/>
      <c r="N75" s="68"/>
      <c r="O75" s="68"/>
      <c r="P75" s="68"/>
      <c r="Q75" s="68"/>
      <c r="R75" s="62"/>
      <c r="T75" s="38"/>
      <c r="V75" s="38"/>
      <c r="X75" s="38"/>
      <c r="Z75" s="38"/>
    </row>
    <row r="76" spans="1:26" x14ac:dyDescent="0.3">
      <c r="A76" s="20" t="s">
        <v>51</v>
      </c>
      <c r="B76" s="20"/>
      <c r="C76" s="21">
        <f>C72</f>
        <v>2336909</v>
      </c>
      <c r="D76" s="21">
        <f t="shared" ref="D76:L76" si="144">D72</f>
        <v>3620428</v>
      </c>
      <c r="E76" s="21">
        <f t="shared" si="144"/>
        <v>4563410</v>
      </c>
      <c r="F76" s="21">
        <f t="shared" si="144"/>
        <v>0</v>
      </c>
      <c r="G76" s="21">
        <f t="shared" si="144"/>
        <v>1495545</v>
      </c>
      <c r="H76" s="21">
        <f t="shared" si="144"/>
        <v>0</v>
      </c>
      <c r="I76" s="21">
        <f t="shared" si="144"/>
        <v>3698472</v>
      </c>
      <c r="J76" s="21">
        <f t="shared" si="144"/>
        <v>0</v>
      </c>
      <c r="K76" s="72">
        <f t="shared" si="144"/>
        <v>0</v>
      </c>
      <c r="L76" s="72">
        <f t="shared" si="144"/>
        <v>330000</v>
      </c>
      <c r="M76" s="69"/>
      <c r="N76" s="69">
        <v>47361653</v>
      </c>
      <c r="O76" s="69">
        <f>O72</f>
        <v>0</v>
      </c>
      <c r="P76" s="69"/>
      <c r="Q76" s="69"/>
      <c r="R76" s="62"/>
      <c r="T76" s="38"/>
      <c r="V76" s="38"/>
      <c r="X76" s="38"/>
      <c r="Z76" s="38"/>
    </row>
    <row r="77" spans="1:26" x14ac:dyDescent="0.3">
      <c r="A77" s="4" t="s">
        <v>52</v>
      </c>
      <c r="C77" s="22">
        <f>C74-C76</f>
        <v>70550333</v>
      </c>
      <c r="D77" s="23">
        <f t="shared" ref="D77:K77" si="145">D74-D76</f>
        <v>75265649</v>
      </c>
      <c r="E77" s="23">
        <f t="shared" si="145"/>
        <v>87533560</v>
      </c>
      <c r="F77" s="23">
        <f t="shared" si="145"/>
        <v>96618911</v>
      </c>
      <c r="G77" s="23">
        <f t="shared" si="145"/>
        <v>91941303</v>
      </c>
      <c r="H77" s="23">
        <f t="shared" si="145"/>
        <v>91637389</v>
      </c>
      <c r="I77" s="23">
        <f t="shared" si="145"/>
        <v>98454635</v>
      </c>
      <c r="J77" s="23">
        <f t="shared" si="145"/>
        <v>102454402</v>
      </c>
      <c r="K77" s="23">
        <f t="shared" si="145"/>
        <v>103683300</v>
      </c>
      <c r="L77" s="70">
        <f>L74-L76</f>
        <v>116492796</v>
      </c>
      <c r="M77" s="70">
        <f t="shared" ref="M77:R77" si="146">M74-M76</f>
        <v>146314695</v>
      </c>
      <c r="N77" s="70">
        <f t="shared" si="146"/>
        <v>137444975.19999999</v>
      </c>
      <c r="O77" s="70">
        <f t="shared" si="146"/>
        <v>149013001</v>
      </c>
      <c r="P77" s="70">
        <f t="shared" si="146"/>
        <v>129732463</v>
      </c>
      <c r="Q77" s="70">
        <f t="shared" si="146"/>
        <v>134696489</v>
      </c>
      <c r="R77" s="70">
        <f t="shared" si="146"/>
        <v>139534649.78</v>
      </c>
      <c r="S77" s="46">
        <f>S74-S76</f>
        <v>147996249</v>
      </c>
      <c r="T77" s="46">
        <f t="shared" ref="T77:V77" si="147">T74-T76</f>
        <v>153772427.14200002</v>
      </c>
      <c r="U77" s="46">
        <f t="shared" si="147"/>
        <v>158337525.50936002</v>
      </c>
      <c r="V77" s="46">
        <f t="shared" si="147"/>
        <v>163142998.40832779</v>
      </c>
      <c r="W77" s="46">
        <f t="shared" ref="W77:X77" si="148">W74-W76</f>
        <v>168215429.32898965</v>
      </c>
      <c r="X77" s="46">
        <f t="shared" si="148"/>
        <v>173574890.3775152</v>
      </c>
      <c r="Y77" s="46">
        <f t="shared" ref="Y77:Z77" si="149">Y74-Y76</f>
        <v>179244246.69461972</v>
      </c>
      <c r="Z77" s="46">
        <f t="shared" si="149"/>
        <v>185249577.1196827</v>
      </c>
    </row>
    <row r="78" spans="1:26" x14ac:dyDescent="0.3">
      <c r="C78" s="38"/>
      <c r="D78" s="38">
        <f t="shared" ref="D78:Q78" si="150">+(D77-C77)/C77</f>
        <v>6.6836197640626302E-2</v>
      </c>
      <c r="E78" s="38">
        <f t="shared" si="150"/>
        <v>0.16299482118329969</v>
      </c>
      <c r="F78" s="38">
        <f t="shared" si="150"/>
        <v>0.1037927738800981</v>
      </c>
      <c r="G78" s="38">
        <f t="shared" si="150"/>
        <v>-4.8412965449382887E-2</v>
      </c>
      <c r="H78" s="38">
        <f t="shared" si="150"/>
        <v>-3.305522002445408E-3</v>
      </c>
      <c r="I78" s="38">
        <f t="shared" si="150"/>
        <v>7.4393717175857119E-2</v>
      </c>
      <c r="J78" s="38">
        <f t="shared" si="150"/>
        <v>4.0625481979593953E-2</v>
      </c>
      <c r="K78" s="38">
        <f t="shared" si="150"/>
        <v>1.1994584673872773E-2</v>
      </c>
      <c r="L78" s="38">
        <f t="shared" si="150"/>
        <v>0.12354444737002006</v>
      </c>
      <c r="M78" s="38">
        <f t="shared" si="150"/>
        <v>0.2559977957778608</v>
      </c>
      <c r="N78" s="38">
        <f t="shared" si="150"/>
        <v>-6.0620840579273409E-2</v>
      </c>
      <c r="O78" s="38">
        <f t="shared" si="150"/>
        <v>8.4164777818665673E-2</v>
      </c>
      <c r="P78" s="38">
        <f t="shared" si="150"/>
        <v>-0.12938829411267275</v>
      </c>
      <c r="Q78" s="38">
        <f t="shared" si="150"/>
        <v>3.8263560909962836E-2</v>
      </c>
      <c r="R78" s="38">
        <f>+(R77-Q77)/Q77</f>
        <v>3.5918982119868034E-2</v>
      </c>
      <c r="S78" s="38">
        <f>+(S77-R77)/R77</f>
        <v>6.0641562746895791E-2</v>
      </c>
      <c r="T78" s="38">
        <f>+(T77-S77)/S77</f>
        <v>3.902921986894424E-2</v>
      </c>
      <c r="U78" s="38">
        <f t="shared" ref="U78:X78" si="151">+(U77-T77)/T77</f>
        <v>2.968736627369736E-2</v>
      </c>
      <c r="V78" s="38">
        <f t="shared" si="151"/>
        <v>3.0349551589295871E-2</v>
      </c>
      <c r="W78" s="38">
        <f t="shared" si="151"/>
        <v>3.1091931435305406E-2</v>
      </c>
      <c r="X78" s="38">
        <f t="shared" si="151"/>
        <v>3.1860698331326681E-2</v>
      </c>
      <c r="Y78" s="38">
        <f t="shared" ref="Y78" si="152">+(Y77-X77)/X77</f>
        <v>3.2662306770144006E-2</v>
      </c>
      <c r="Z78" s="38">
        <f t="shared" ref="Z78" si="153">+(Z77-Y77)/Y77</f>
        <v>3.3503616075858368E-2</v>
      </c>
    </row>
    <row r="79" spans="1:26" ht="14.5" x14ac:dyDescent="0.35">
      <c r="A79" s="1" t="s">
        <v>38</v>
      </c>
      <c r="M79" s="57">
        <f t="shared" ref="M79:S79" si="154">+M80*M82</f>
        <v>2079907200</v>
      </c>
      <c r="N79" s="57">
        <f t="shared" si="154"/>
        <v>2241965520</v>
      </c>
      <c r="O79" s="57">
        <f t="shared" si="154"/>
        <v>2240195080</v>
      </c>
      <c r="P79" s="57">
        <f t="shared" si="154"/>
        <v>2400853248</v>
      </c>
      <c r="Q79" s="57">
        <f t="shared" si="154"/>
        <v>2548529731.2844801</v>
      </c>
      <c r="R79" s="57">
        <f t="shared" si="154"/>
        <v>2665196480</v>
      </c>
      <c r="S79" s="57">
        <f t="shared" si="154"/>
        <v>2912974020</v>
      </c>
      <c r="T79" s="57">
        <f t="shared" ref="T79:V79" si="155">+T80*T82</f>
        <v>3018598457.9652004</v>
      </c>
      <c r="U79" s="57">
        <f t="shared" si="155"/>
        <v>3179882173.5742807</v>
      </c>
      <c r="V79" s="57">
        <f t="shared" si="155"/>
        <v>3295184701.1880841</v>
      </c>
      <c r="W79" s="57">
        <f t="shared" ref="W79:X79" si="156">+W80*W82</f>
        <v>3471246419.7725635</v>
      </c>
      <c r="X79" s="57">
        <f t="shared" si="156"/>
        <v>3597113814.953517</v>
      </c>
      <c r="Y79" s="57">
        <f t="shared" ref="Y79:Z79" si="157">+Y80*Y82</f>
        <v>3789307606.086483</v>
      </c>
      <c r="Z79" s="57">
        <f t="shared" si="157"/>
        <v>3926707899.8831787</v>
      </c>
    </row>
    <row r="80" spans="1:26" ht="14.5" x14ac:dyDescent="0.3">
      <c r="A80" s="5" t="s">
        <v>39</v>
      </c>
      <c r="C80" s="13">
        <v>42230</v>
      </c>
      <c r="D80" s="13">
        <v>43310</v>
      </c>
      <c r="E80" s="13">
        <v>43610</v>
      </c>
      <c r="F80" s="13">
        <v>45256</v>
      </c>
      <c r="G80" s="13">
        <v>45490</v>
      </c>
      <c r="H80" s="13">
        <v>46040</v>
      </c>
      <c r="I80" s="13">
        <v>46480</v>
      </c>
      <c r="J80" s="13">
        <v>46900</v>
      </c>
      <c r="K80" s="13">
        <v>47600</v>
      </c>
      <c r="L80" s="13">
        <v>49890</v>
      </c>
      <c r="M80" s="55">
        <v>50680</v>
      </c>
      <c r="N80" s="55">
        <v>51320</v>
      </c>
      <c r="O80" s="41">
        <v>51890</v>
      </c>
      <c r="P80" s="41">
        <v>54144</v>
      </c>
      <c r="Q80" s="41">
        <f>+P80*1.01</f>
        <v>54685.440000000002</v>
      </c>
      <c r="R80" s="41">
        <v>55360</v>
      </c>
      <c r="S80" s="136">
        <v>57530</v>
      </c>
      <c r="T80" s="41">
        <f t="shared" ref="T80:V80" si="158">+S80*1.01</f>
        <v>58105.3</v>
      </c>
      <c r="U80" s="41">
        <f t="shared" si="158"/>
        <v>58686.353000000003</v>
      </c>
      <c r="V80" s="41">
        <f t="shared" si="158"/>
        <v>59273.216530000005</v>
      </c>
      <c r="W80" s="41">
        <f t="shared" ref="W80" si="159">+V80*1.01</f>
        <v>59865.948695300009</v>
      </c>
      <c r="X80" s="41">
        <f t="shared" ref="X80" si="160">+W80*1.01</f>
        <v>60464.60818225301</v>
      </c>
      <c r="Y80" s="41">
        <f t="shared" ref="Y80" si="161">+X80*1.01</f>
        <v>61069.254264075542</v>
      </c>
      <c r="Z80" s="41">
        <f t="shared" ref="Z80" si="162">+Y80*1.01</f>
        <v>61679.946806716296</v>
      </c>
    </row>
    <row r="81" spans="1:26" x14ac:dyDescent="0.3">
      <c r="C81" s="41"/>
      <c r="D81" s="41"/>
      <c r="E81" s="41"/>
      <c r="F81" s="41"/>
      <c r="G81" s="41"/>
      <c r="H81" s="41"/>
      <c r="I81" s="41"/>
      <c r="J81" s="41"/>
      <c r="K81" s="104">
        <f t="shared" ref="K81:Q81" si="163">(K80-J80)/J80</f>
        <v>1.4925373134328358E-2</v>
      </c>
      <c r="L81" s="104">
        <f t="shared" si="163"/>
        <v>4.8109243697478994E-2</v>
      </c>
      <c r="M81" s="104">
        <f t="shared" si="163"/>
        <v>1.5834836640609341E-2</v>
      </c>
      <c r="N81" s="104">
        <f t="shared" si="163"/>
        <v>1.2628255722178374E-2</v>
      </c>
      <c r="O81" s="104">
        <f t="shared" si="163"/>
        <v>1.1106780982073267E-2</v>
      </c>
      <c r="P81" s="104">
        <f t="shared" si="163"/>
        <v>4.3438042011948355E-2</v>
      </c>
      <c r="Q81" s="104">
        <f t="shared" si="163"/>
        <v>1.0000000000000044E-2</v>
      </c>
      <c r="R81" s="104">
        <f>(R80-Q80)/Q80</f>
        <v>1.2335276080799526E-2</v>
      </c>
      <c r="S81" s="104">
        <f t="shared" ref="S81" si="164">(S80-R80)/R80</f>
        <v>3.919797687861272E-2</v>
      </c>
      <c r="T81" s="104">
        <f t="shared" ref="T81" si="165">(T80-S80)/S80</f>
        <v>1.0000000000000051E-2</v>
      </c>
      <c r="U81" s="104">
        <f t="shared" ref="U81" si="166">(U80-T80)/T80</f>
        <v>9.9999999999999967E-3</v>
      </c>
      <c r="V81" s="104">
        <f t="shared" ref="V81" si="167">(V80-U80)/U80</f>
        <v>1.000000000000004E-2</v>
      </c>
      <c r="W81" s="104">
        <f t="shared" ref="W81" si="168">(W80-V80)/V80</f>
        <v>1.0000000000000059E-2</v>
      </c>
      <c r="X81" s="104">
        <f t="shared" ref="X81" si="169">(X80-W80)/W80</f>
        <v>1.0000000000000028E-2</v>
      </c>
      <c r="Y81" s="104">
        <f t="shared" ref="Y81" si="170">(Y80-X80)/X80</f>
        <v>1.0000000000000021E-2</v>
      </c>
      <c r="Z81" s="104">
        <f t="shared" ref="Z81" si="171">(Z80-Y80)/Y80</f>
        <v>9.9999999999999811E-3</v>
      </c>
    </row>
    <row r="82" spans="1:26" ht="14.5" x14ac:dyDescent="0.35">
      <c r="A82" s="5" t="s">
        <v>40</v>
      </c>
      <c r="C82" s="14">
        <f>D82/1.048</f>
        <v>31470.27717071951</v>
      </c>
      <c r="D82" s="14">
        <f>E82/1.048</f>
        <v>32980.850474914048</v>
      </c>
      <c r="E82" s="14">
        <f>F82/1.048</f>
        <v>34563.931297709925</v>
      </c>
      <c r="F82" s="14">
        <v>36223</v>
      </c>
      <c r="G82" s="14">
        <f>F82*1.048</f>
        <v>37961.703999999998</v>
      </c>
      <c r="H82" s="14">
        <f>G82*1.048</f>
        <v>39783.865791999997</v>
      </c>
      <c r="I82" s="14">
        <f>H82*1.048</f>
        <v>41693.491350015996</v>
      </c>
      <c r="J82" s="14">
        <f>I82*1.048</f>
        <v>43694.778934816764</v>
      </c>
      <c r="K82" s="14">
        <v>43207</v>
      </c>
      <c r="L82" s="14">
        <v>42094</v>
      </c>
      <c r="M82" s="56">
        <v>41040</v>
      </c>
      <c r="N82" s="56">
        <v>43686</v>
      </c>
      <c r="O82" s="14">
        <v>43172</v>
      </c>
      <c r="P82" s="14">
        <v>44342</v>
      </c>
      <c r="Q82" s="14">
        <f>+P82*1.051</f>
        <v>46603.441999999995</v>
      </c>
      <c r="R82" s="14">
        <v>48143</v>
      </c>
      <c r="S82" s="14">
        <v>50634</v>
      </c>
      <c r="T82" s="14">
        <f t="shared" ref="T82" si="172">+S82*1.026</f>
        <v>51950.484000000004</v>
      </c>
      <c r="U82" s="14">
        <f t="shared" ref="U82" si="173">+T82*1.043</f>
        <v>54184.354811999998</v>
      </c>
      <c r="V82" s="14">
        <f t="shared" ref="V82" si="174">+U82*1.026</f>
        <v>55593.148037111998</v>
      </c>
      <c r="W82" s="14">
        <f t="shared" ref="W82" si="175">+V82*1.043</f>
        <v>57983.653402707809</v>
      </c>
      <c r="X82" s="14">
        <f t="shared" ref="X82" si="176">+W82*1.026</f>
        <v>59491.228391178214</v>
      </c>
      <c r="Y82" s="14">
        <f t="shared" ref="Y82" si="177">+X82*1.043</f>
        <v>62049.351211998874</v>
      </c>
      <c r="Z82" s="14">
        <f t="shared" ref="Z82" si="178">+Y82*1.026</f>
        <v>63662.634343510843</v>
      </c>
    </row>
    <row r="83" spans="1:26" hidden="1" x14ac:dyDescent="0.3">
      <c r="A83" s="5" t="s">
        <v>48</v>
      </c>
      <c r="C83" s="14"/>
      <c r="D83" s="18">
        <f>(D82-C82)/C82</f>
        <v>4.800000000000007E-2</v>
      </c>
      <c r="E83" s="18">
        <f t="shared" ref="E83:L83" si="179">(E82-D82)/D82</f>
        <v>4.8000000000000077E-2</v>
      </c>
      <c r="F83" s="18">
        <f t="shared" si="179"/>
        <v>4.7999999999999952E-2</v>
      </c>
      <c r="G83" s="18">
        <f t="shared" si="179"/>
        <v>4.7999999999999945E-2</v>
      </c>
      <c r="H83" s="18">
        <f t="shared" si="179"/>
        <v>4.7999999999999973E-2</v>
      </c>
      <c r="I83" s="18">
        <f t="shared" si="179"/>
        <v>4.7999999999999994E-2</v>
      </c>
      <c r="J83" s="18">
        <f t="shared" si="179"/>
        <v>4.8000000000000001E-2</v>
      </c>
      <c r="K83" s="18">
        <f t="shared" si="179"/>
        <v>-1.1163323095064194E-2</v>
      </c>
      <c r="L83" s="18">
        <f t="shared" si="179"/>
        <v>-2.5759714861017892E-2</v>
      </c>
      <c r="M83" s="18"/>
      <c r="N83" s="18"/>
      <c r="O83" s="18"/>
      <c r="P83" s="18"/>
      <c r="Q83" s="18"/>
      <c r="R83" s="38"/>
      <c r="T83" s="38"/>
      <c r="V83" s="38"/>
      <c r="X83" s="38"/>
      <c r="Z83" s="38"/>
    </row>
    <row r="84" spans="1:26" hidden="1" x14ac:dyDescent="0.3">
      <c r="A84" s="5" t="s">
        <v>49</v>
      </c>
      <c r="C84" s="14">
        <v>0.03</v>
      </c>
      <c r="D84" s="18">
        <v>2.5999999999999999E-2</v>
      </c>
      <c r="E84" s="18">
        <v>3.1E-2</v>
      </c>
      <c r="F84" s="18">
        <v>3.6999999999999998E-2</v>
      </c>
      <c r="G84" s="18">
        <v>3.5999999999999997E-2</v>
      </c>
      <c r="H84" s="18">
        <v>1.7999999999999999E-2</v>
      </c>
      <c r="I84" s="18">
        <v>1.4999999999999999E-2</v>
      </c>
      <c r="J84" s="18">
        <v>1.6E-2</v>
      </c>
      <c r="K84" s="18">
        <v>0.03</v>
      </c>
      <c r="L84" s="18">
        <v>3.6999999999999998E-2</v>
      </c>
      <c r="M84" s="18"/>
      <c r="N84" s="18"/>
      <c r="O84" s="18"/>
      <c r="P84" s="18"/>
      <c r="Q84" s="18"/>
      <c r="R84" s="38"/>
      <c r="T84" s="38"/>
      <c r="V84" s="38"/>
      <c r="X84" s="38"/>
      <c r="Z84" s="38"/>
    </row>
    <row r="85" spans="1:26" x14ac:dyDescent="0.3">
      <c r="C85" s="14"/>
      <c r="D85" s="18"/>
      <c r="E85" s="18"/>
      <c r="F85" s="18"/>
      <c r="G85" s="18"/>
      <c r="H85" s="18"/>
      <c r="I85" s="18"/>
      <c r="J85" s="18"/>
      <c r="K85" s="104">
        <f>(K82-J82)/J82</f>
        <v>-1.1163323095064194E-2</v>
      </c>
      <c r="L85" s="104">
        <f t="shared" ref="L85:X85" si="180">(L82-K82)/K82</f>
        <v>-2.5759714861017892E-2</v>
      </c>
      <c r="M85" s="104">
        <f t="shared" si="180"/>
        <v>-2.5039197985461111E-2</v>
      </c>
      <c r="N85" s="104">
        <f t="shared" si="180"/>
        <v>6.4473684210526322E-2</v>
      </c>
      <c r="O85" s="104">
        <f t="shared" si="180"/>
        <v>-1.1765783088403607E-2</v>
      </c>
      <c r="P85" s="104">
        <f t="shared" si="180"/>
        <v>2.7100898730658761E-2</v>
      </c>
      <c r="Q85" s="104">
        <f t="shared" si="180"/>
        <v>5.09999999999999E-2</v>
      </c>
      <c r="R85" s="104">
        <f t="shared" si="180"/>
        <v>3.3035285247815058E-2</v>
      </c>
      <c r="S85" s="104">
        <f t="shared" si="180"/>
        <v>5.1741686226450367E-2</v>
      </c>
      <c r="T85" s="104">
        <f t="shared" si="180"/>
        <v>2.6000000000000079E-2</v>
      </c>
      <c r="U85" s="104">
        <f t="shared" si="180"/>
        <v>4.2999999999999879E-2</v>
      </c>
      <c r="V85" s="104">
        <f t="shared" si="180"/>
        <v>2.6000000000000002E-2</v>
      </c>
      <c r="W85" s="104">
        <f t="shared" si="180"/>
        <v>4.2999999999999906E-2</v>
      </c>
      <c r="X85" s="104">
        <f t="shared" si="180"/>
        <v>2.6000000000000044E-2</v>
      </c>
      <c r="Y85" s="104">
        <f t="shared" ref="Y85" si="181">(Y82-X82)/X82</f>
        <v>4.2999999999999934E-2</v>
      </c>
      <c r="Z85" s="104">
        <f t="shared" ref="Z85" si="182">(Z82-Y82)/Y82</f>
        <v>2.5999999999999978E-2</v>
      </c>
    </row>
    <row r="86" spans="1:26" x14ac:dyDescent="0.3">
      <c r="A86" s="1" t="s">
        <v>41</v>
      </c>
      <c r="B86" s="1"/>
      <c r="C86" s="15">
        <f>C82*C80</f>
        <v>1328989804.9194849</v>
      </c>
      <c r="D86" s="15">
        <f>D82*D80</f>
        <v>1428400634.0685275</v>
      </c>
      <c r="E86" s="15">
        <f t="shared" ref="E86:J86" si="183">E82*E80</f>
        <v>1507333043.8931298</v>
      </c>
      <c r="F86" s="15">
        <f t="shared" si="183"/>
        <v>1639308088</v>
      </c>
      <c r="G86" s="15">
        <f t="shared" si="183"/>
        <v>1726877914.9599998</v>
      </c>
      <c r="H86" s="15">
        <f t="shared" si="183"/>
        <v>1831649181.0636799</v>
      </c>
      <c r="I86" s="15">
        <f t="shared" si="183"/>
        <v>1937913477.9487436</v>
      </c>
      <c r="J86" s="15">
        <f t="shared" si="183"/>
        <v>2049285132.0429063</v>
      </c>
      <c r="K86" s="15">
        <f>K82*K80</f>
        <v>2056653200</v>
      </c>
      <c r="L86" s="15">
        <f>L82*L80</f>
        <v>2100069660</v>
      </c>
      <c r="M86" s="15">
        <f t="shared" ref="M86:S86" si="184">+M80*M82</f>
        <v>2079907200</v>
      </c>
      <c r="N86" s="15">
        <f t="shared" si="184"/>
        <v>2241965520</v>
      </c>
      <c r="O86" s="15">
        <f t="shared" si="184"/>
        <v>2240195080</v>
      </c>
      <c r="P86" s="15">
        <f t="shared" si="184"/>
        <v>2400853248</v>
      </c>
      <c r="Q86" s="15">
        <f t="shared" si="184"/>
        <v>2548529731.2844801</v>
      </c>
      <c r="R86" s="15">
        <f t="shared" si="184"/>
        <v>2665196480</v>
      </c>
      <c r="S86" s="15">
        <f t="shared" si="184"/>
        <v>2912974020</v>
      </c>
      <c r="T86" s="15">
        <f t="shared" ref="T86:V86" si="185">+T80*T82</f>
        <v>3018598457.9652004</v>
      </c>
      <c r="U86" s="15">
        <f t="shared" si="185"/>
        <v>3179882173.5742807</v>
      </c>
      <c r="V86" s="15">
        <f t="shared" si="185"/>
        <v>3295184701.1880841</v>
      </c>
      <c r="W86" s="15">
        <f t="shared" ref="W86:X86" si="186">+W80*W82</f>
        <v>3471246419.7725635</v>
      </c>
      <c r="X86" s="15">
        <f t="shared" si="186"/>
        <v>3597113814.953517</v>
      </c>
      <c r="Y86" s="15">
        <f t="shared" ref="Y86:Z86" si="187">+Y80*Y82</f>
        <v>3789307606.086483</v>
      </c>
      <c r="Z86" s="15">
        <f t="shared" si="187"/>
        <v>3926707899.8831787</v>
      </c>
    </row>
    <row r="87" spans="1:26" x14ac:dyDescent="0.3">
      <c r="D87" s="38">
        <f>(D86-C86)/C86</f>
        <v>7.4801799668482244E-2</v>
      </c>
      <c r="E87" s="38">
        <f t="shared" ref="E87:M87" si="188">(E86-D86)/D86</f>
        <v>5.5259293465712359E-2</v>
      </c>
      <c r="F87" s="38">
        <f t="shared" si="188"/>
        <v>8.7555331346021517E-2</v>
      </c>
      <c r="G87" s="38">
        <f t="shared" si="188"/>
        <v>5.3418773201343348E-2</v>
      </c>
      <c r="H87" s="38">
        <f t="shared" si="188"/>
        <v>6.0670916684985796E-2</v>
      </c>
      <c r="I87" s="38">
        <f t="shared" si="188"/>
        <v>5.8015638575152025E-2</v>
      </c>
      <c r="J87" s="38">
        <f t="shared" si="188"/>
        <v>5.7469879518072274E-2</v>
      </c>
      <c r="K87" s="38">
        <f t="shared" si="188"/>
        <v>3.59543327665125E-3</v>
      </c>
      <c r="L87" s="38">
        <f t="shared" si="188"/>
        <v>2.111024843663482E-2</v>
      </c>
      <c r="M87" s="38">
        <f t="shared" si="188"/>
        <v>-9.6008529545634214E-3</v>
      </c>
      <c r="N87" s="38">
        <f t="shared" ref="N87" si="189">+(N86-M86)/M86</f>
        <v>7.7916130104266193E-2</v>
      </c>
      <c r="O87" s="38">
        <f t="shared" ref="O87" si="190">+(O86-N86)/N86</f>
        <v>-7.8968208217582224E-4</v>
      </c>
      <c r="P87" s="38">
        <f t="shared" ref="P87" si="191">+(P86-O86)/O86</f>
        <v>7.171615072023102E-2</v>
      </c>
      <c r="Q87" s="38">
        <f t="shared" ref="Q87" si="192">+(Q86-P86)/P86</f>
        <v>6.1510000000000037E-2</v>
      </c>
      <c r="R87" s="38">
        <f>+(R86-Q86)/Q86</f>
        <v>4.5778060692554252E-2</v>
      </c>
      <c r="S87" s="38">
        <f t="shared" ref="S87" si="193">+(S86-R86)/R86</f>
        <v>9.2967832525427924E-2</v>
      </c>
      <c r="T87" s="38">
        <f t="shared" ref="T87" si="194">+(T86-S86)/S86</f>
        <v>3.6260000000000146E-2</v>
      </c>
      <c r="U87" s="38">
        <f t="shared" ref="U87" si="195">+(U86-T86)/T86</f>
        <v>5.3429999999999887E-2</v>
      </c>
      <c r="V87" s="38">
        <f t="shared" ref="V87" si="196">+(V86-U86)/U86</f>
        <v>3.6259999999999987E-2</v>
      </c>
      <c r="W87" s="38">
        <f t="shared" ref="W87" si="197">+(W86-V86)/V86</f>
        <v>5.3429999999999998E-2</v>
      </c>
      <c r="X87" s="38">
        <f t="shared" ref="X87" si="198">+(X86-W86)/W86</f>
        <v>3.6260000000000105E-2</v>
      </c>
      <c r="Y87" s="38">
        <f t="shared" ref="Y87" si="199">+(Y86-X86)/X86</f>
        <v>5.3429999999999894E-2</v>
      </c>
      <c r="Z87" s="38">
        <f t="shared" ref="Z87" si="200">+(Z86-Y86)/Y86</f>
        <v>3.6259999999999959E-2</v>
      </c>
    </row>
    <row r="88" spans="1:26" x14ac:dyDescent="0.3">
      <c r="A88" s="1" t="s">
        <v>53</v>
      </c>
      <c r="B88" s="1"/>
      <c r="C88" s="33">
        <f t="shared" ref="C88:N88" si="201">C74/C86</f>
        <v>5.484409416099003E-2</v>
      </c>
      <c r="D88" s="33">
        <f t="shared" si="201"/>
        <v>5.52268566104651E-2</v>
      </c>
      <c r="E88" s="33">
        <f t="shared" si="201"/>
        <v>6.1099284178188357E-2</v>
      </c>
      <c r="F88" s="33">
        <f t="shared" si="201"/>
        <v>5.8938836273221634E-2</v>
      </c>
      <c r="G88" s="33">
        <f t="shared" si="201"/>
        <v>5.410738488838935E-2</v>
      </c>
      <c r="H88" s="33">
        <f t="shared" si="201"/>
        <v>5.0029989338233487E-2</v>
      </c>
      <c r="I88" s="33">
        <f t="shared" si="201"/>
        <v>5.2712934897448438E-2</v>
      </c>
      <c r="J88" s="33">
        <f t="shared" si="201"/>
        <v>4.9995191200096448E-2</v>
      </c>
      <c r="K88" s="33">
        <f t="shared" si="201"/>
        <v>5.0413604004797698E-2</v>
      </c>
      <c r="L88" s="33">
        <f t="shared" si="201"/>
        <v>5.5628057595003777E-2</v>
      </c>
      <c r="M88" s="33">
        <f t="shared" si="201"/>
        <v>7.0346741912331479E-2</v>
      </c>
      <c r="N88" s="33">
        <f t="shared" si="201"/>
        <v>8.243062908478628E-2</v>
      </c>
      <c r="O88" s="33">
        <f>O74/O86</f>
        <v>6.6517868167088379E-2</v>
      </c>
      <c r="P88" s="33">
        <f>P74/P86</f>
        <v>5.4035982044330265E-2</v>
      </c>
      <c r="Q88" s="33">
        <f>Q74/Q86</f>
        <v>5.2852626103016602E-2</v>
      </c>
      <c r="R88" s="33">
        <f>R74/R86</f>
        <v>5.2354357671971712E-2</v>
      </c>
      <c r="S88" s="33">
        <f>S74/S86</f>
        <v>5.0805893902205142E-2</v>
      </c>
      <c r="T88" s="33">
        <f t="shared" ref="T88:V88" si="202">T74/T86</f>
        <v>5.0941663584382832E-2</v>
      </c>
      <c r="U88" s="33">
        <f t="shared" si="202"/>
        <v>4.979351965465563E-2</v>
      </c>
      <c r="V88" s="33">
        <f t="shared" si="202"/>
        <v>4.9509515612131336E-2</v>
      </c>
      <c r="W88" s="33">
        <f t="shared" ref="W88:X88" si="203">W74/W86</f>
        <v>4.8459662319222829E-2</v>
      </c>
      <c r="X88" s="33">
        <f t="shared" si="203"/>
        <v>4.8253933377350802E-2</v>
      </c>
      <c r="Y88" s="33">
        <f t="shared" ref="Y88:Z88" si="204">Y74/Y86</f>
        <v>4.7302638193508759E-2</v>
      </c>
      <c r="Z88" s="33">
        <f t="shared" si="204"/>
        <v>4.7176816265145152E-2</v>
      </c>
    </row>
    <row r="89" spans="1:26" hidden="1" x14ac:dyDescent="0.3">
      <c r="A89" s="5" t="s">
        <v>42</v>
      </c>
      <c r="C89" s="34"/>
      <c r="D89" s="34">
        <f>(D80-C80)/C80</f>
        <v>2.557423632488752E-2</v>
      </c>
      <c r="E89" s="34">
        <f t="shared" ref="E89:L89" si="205">(E80-D80)/D80</f>
        <v>6.9268067420918955E-3</v>
      </c>
      <c r="F89" s="34">
        <f t="shared" si="205"/>
        <v>3.7743636780554916E-2</v>
      </c>
      <c r="G89" s="34">
        <f t="shared" si="205"/>
        <v>5.1705851157857518E-3</v>
      </c>
      <c r="H89" s="34">
        <f t="shared" si="205"/>
        <v>1.2090569355902397E-2</v>
      </c>
      <c r="I89" s="34">
        <f t="shared" si="205"/>
        <v>9.5569070373588191E-3</v>
      </c>
      <c r="J89" s="34">
        <f t="shared" si="205"/>
        <v>9.0361445783132526E-3</v>
      </c>
      <c r="K89" s="34">
        <f t="shared" si="205"/>
        <v>1.4925373134328358E-2</v>
      </c>
      <c r="L89" s="34">
        <f t="shared" si="205"/>
        <v>4.8109243697478994E-2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x14ac:dyDescent="0.3"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x14ac:dyDescent="0.3">
      <c r="A91" s="1" t="s">
        <v>54</v>
      </c>
      <c r="C91" s="33">
        <f>C77/C86</f>
        <v>5.308568413305037E-2</v>
      </c>
      <c r="D91" s="33">
        <f t="shared" ref="D91:M91" si="206">D77/D86</f>
        <v>5.2692253983128053E-2</v>
      </c>
      <c r="E91" s="33">
        <f t="shared" si="206"/>
        <v>5.807181123948487E-2</v>
      </c>
      <c r="F91" s="33">
        <f t="shared" si="206"/>
        <v>5.8938836273221634E-2</v>
      </c>
      <c r="G91" s="33">
        <f t="shared" si="206"/>
        <v>5.3241345090761477E-2</v>
      </c>
      <c r="H91" s="33">
        <f t="shared" si="206"/>
        <v>5.0029989338233487E-2</v>
      </c>
      <c r="I91" s="33">
        <f t="shared" si="206"/>
        <v>5.0804453408422011E-2</v>
      </c>
      <c r="J91" s="33">
        <f t="shared" si="206"/>
        <v>4.9995191200096448E-2</v>
      </c>
      <c r="K91" s="33">
        <f t="shared" si="206"/>
        <v>5.0413604004797698E-2</v>
      </c>
      <c r="L91" s="33">
        <f t="shared" si="206"/>
        <v>5.5470919950341077E-2</v>
      </c>
      <c r="M91" s="33">
        <f t="shared" si="206"/>
        <v>7.0346741912331479E-2</v>
      </c>
      <c r="N91" s="33">
        <f t="shared" ref="N91:S91" si="207">N77/N86</f>
        <v>6.1305570479959916E-2</v>
      </c>
      <c r="O91" s="33">
        <f t="shared" si="207"/>
        <v>6.6517868167088379E-2</v>
      </c>
      <c r="P91" s="33">
        <f t="shared" si="207"/>
        <v>5.4035982044330265E-2</v>
      </c>
      <c r="Q91" s="33">
        <f t="shared" si="207"/>
        <v>5.2852626103016602E-2</v>
      </c>
      <c r="R91" s="33">
        <f t="shared" si="207"/>
        <v>5.2354357671971712E-2</v>
      </c>
      <c r="S91" s="33">
        <f t="shared" si="207"/>
        <v>5.0805893902205142E-2</v>
      </c>
      <c r="T91" s="33">
        <f t="shared" ref="T91:V91" si="208">T77/T86</f>
        <v>5.0941663584382832E-2</v>
      </c>
      <c r="U91" s="33">
        <f t="shared" si="208"/>
        <v>4.979351965465563E-2</v>
      </c>
      <c r="V91" s="33">
        <f t="shared" si="208"/>
        <v>4.9509515612131336E-2</v>
      </c>
      <c r="W91" s="33">
        <f t="shared" ref="W91:X91" si="209">W77/W86</f>
        <v>4.8459662319222829E-2</v>
      </c>
      <c r="X91" s="33">
        <f t="shared" si="209"/>
        <v>4.8253933377350802E-2</v>
      </c>
      <c r="Y91" s="33">
        <f t="shared" ref="Y91:Z91" si="210">Y77/Y86</f>
        <v>4.7302638193508759E-2</v>
      </c>
      <c r="Z91" s="33">
        <f t="shared" si="210"/>
        <v>4.7176816265145152E-2</v>
      </c>
    </row>
    <row r="92" spans="1:26" x14ac:dyDescent="0.3">
      <c r="A92" s="1" t="s">
        <v>134</v>
      </c>
      <c r="C92" s="33"/>
      <c r="D92" s="33"/>
      <c r="E92" s="33"/>
      <c r="F92" s="33"/>
      <c r="G92" s="33"/>
      <c r="H92" s="33"/>
      <c r="I92" s="33"/>
      <c r="J92" s="33"/>
      <c r="K92" s="77">
        <v>0.03</v>
      </c>
      <c r="L92" s="77">
        <v>3.6999999999999998E-2</v>
      </c>
      <c r="M92" s="77">
        <v>3.7999999999999999E-2</v>
      </c>
      <c r="N92" s="77">
        <v>4.4999999999999998E-2</v>
      </c>
      <c r="O92" s="77">
        <v>4.0000000000000001E-3</v>
      </c>
      <c r="P92" s="77">
        <v>8.0000000000000002E-3</v>
      </c>
      <c r="Q92" s="77">
        <v>3.2000000000000001E-2</v>
      </c>
      <c r="R92" s="77">
        <v>2.5000000000000001E-2</v>
      </c>
      <c r="S92" s="137">
        <v>1.2E-2</v>
      </c>
      <c r="T92" s="77">
        <v>0.02</v>
      </c>
      <c r="U92" s="77">
        <v>2.5000000000000001E-2</v>
      </c>
      <c r="V92" s="77">
        <v>2.4E-2</v>
      </c>
      <c r="W92" s="77">
        <v>2.3E-2</v>
      </c>
      <c r="X92" s="77">
        <v>2.1999999999999999E-2</v>
      </c>
      <c r="Y92" s="77">
        <v>2.1000000000000001E-2</v>
      </c>
      <c r="Z92" s="77">
        <v>0.02</v>
      </c>
    </row>
    <row r="93" spans="1:26" x14ac:dyDescent="0.3">
      <c r="A93" s="1" t="s">
        <v>141</v>
      </c>
      <c r="K93" s="10">
        <f>+J82*(1+K92)</f>
        <v>45005.622302861266</v>
      </c>
      <c r="L93" s="10">
        <f>+$K$82*(1+L92)</f>
        <v>44805.659</v>
      </c>
      <c r="M93" s="10">
        <f>+$K$82*(1+M92)</f>
        <v>44848.866000000002</v>
      </c>
      <c r="N93" s="10">
        <f t="shared" ref="N93:X93" si="211">+$K$82*(1+N92)</f>
        <v>45151.314999999995</v>
      </c>
      <c r="O93" s="10">
        <f t="shared" si="211"/>
        <v>43379.828000000001</v>
      </c>
      <c r="P93" s="10">
        <f t="shared" si="211"/>
        <v>43552.656000000003</v>
      </c>
      <c r="Q93" s="10">
        <f t="shared" si="211"/>
        <v>44589.624000000003</v>
      </c>
      <c r="R93" s="10">
        <f t="shared" si="211"/>
        <v>44287.174999999996</v>
      </c>
      <c r="S93" s="10">
        <f t="shared" si="211"/>
        <v>43725.484000000004</v>
      </c>
      <c r="T93" s="10">
        <f t="shared" si="211"/>
        <v>44071.14</v>
      </c>
      <c r="U93" s="10">
        <f t="shared" si="211"/>
        <v>44287.174999999996</v>
      </c>
      <c r="V93" s="10">
        <f t="shared" si="211"/>
        <v>44243.968000000001</v>
      </c>
      <c r="W93" s="10">
        <f t="shared" si="211"/>
        <v>44200.760999999999</v>
      </c>
      <c r="X93" s="10">
        <f t="shared" si="211"/>
        <v>44157.554000000004</v>
      </c>
      <c r="Y93" s="10">
        <f t="shared" ref="Y93:Z93" si="212">+$K$82*(1+Y92)</f>
        <v>44114.346999999994</v>
      </c>
      <c r="Z93" s="10">
        <f t="shared" si="212"/>
        <v>44071.14</v>
      </c>
    </row>
    <row r="94" spans="1:26" x14ac:dyDescent="0.3">
      <c r="A94" s="5" t="s">
        <v>43</v>
      </c>
      <c r="K94" s="5" t="s">
        <v>74</v>
      </c>
      <c r="M94" s="5">
        <f>AVERAGE(I87:M87)</f>
        <v>2.611806937038939E-2</v>
      </c>
      <c r="R94" s="38"/>
      <c r="T94" s="38"/>
      <c r="V94" s="38"/>
      <c r="X94" s="38"/>
      <c r="Z94" s="38"/>
    </row>
    <row r="95" spans="1:26" ht="15.5" x14ac:dyDescent="0.35">
      <c r="A95" s="5" t="s">
        <v>45</v>
      </c>
      <c r="R95" s="95"/>
      <c r="S95" s="96">
        <f>+S6</f>
        <v>2013</v>
      </c>
      <c r="T95" s="96">
        <f t="shared" ref="T95:X95" si="213">+T6</f>
        <v>2014</v>
      </c>
      <c r="U95" s="96">
        <f t="shared" si="213"/>
        <v>2015</v>
      </c>
      <c r="V95" s="96">
        <f t="shared" si="213"/>
        <v>2016</v>
      </c>
      <c r="W95" s="96">
        <f t="shared" si="213"/>
        <v>2017</v>
      </c>
      <c r="X95" s="97">
        <f t="shared" si="213"/>
        <v>2018</v>
      </c>
      <c r="Y95" s="96">
        <f t="shared" ref="Y95:Z95" si="214">+Y6</f>
        <v>2019</v>
      </c>
      <c r="Z95" s="97">
        <f t="shared" si="214"/>
        <v>2020</v>
      </c>
    </row>
    <row r="96" spans="1:26" ht="14" x14ac:dyDescent="0.3">
      <c r="A96" s="5" t="s">
        <v>44</v>
      </c>
      <c r="M96" s="5">
        <v>23544</v>
      </c>
      <c r="N96" s="10">
        <v>22887</v>
      </c>
      <c r="O96" s="3" t="s">
        <v>94</v>
      </c>
      <c r="R96" s="98" t="s">
        <v>139</v>
      </c>
      <c r="S96" s="99">
        <f>(0.05-S88)*S79</f>
        <v>-2347547.9999999907</v>
      </c>
      <c r="T96" s="99">
        <f t="shared" ref="T96:X96" si="215">(0.05-T88)*T79</f>
        <v>-2842504.2437399914</v>
      </c>
      <c r="U96" s="99">
        <f t="shared" si="215"/>
        <v>656583.16935403319</v>
      </c>
      <c r="V96" s="99">
        <f t="shared" si="215"/>
        <v>1616236.6510764342</v>
      </c>
      <c r="W96" s="99">
        <f t="shared" si="215"/>
        <v>5346891.6596385371</v>
      </c>
      <c r="X96" s="100">
        <f t="shared" si="215"/>
        <v>6280800.3701606691</v>
      </c>
      <c r="Y96" s="99">
        <f t="shared" ref="Y96:Z96" si="216">(0.05-Y88)*Y79</f>
        <v>10221133.609704448</v>
      </c>
      <c r="Z96" s="100">
        <f t="shared" si="216"/>
        <v>11085817.874476239</v>
      </c>
    </row>
    <row r="97" spans="1:26" ht="14" x14ac:dyDescent="0.3">
      <c r="A97" s="5" t="s">
        <v>55</v>
      </c>
      <c r="M97" s="5">
        <v>82349</v>
      </c>
      <c r="N97" s="10">
        <v>88284</v>
      </c>
      <c r="O97" s="3" t="s">
        <v>95</v>
      </c>
      <c r="R97" s="101" t="s">
        <v>140</v>
      </c>
      <c r="S97" s="102">
        <f>(0.055-S88)*S79</f>
        <v>12217322.100000001</v>
      </c>
      <c r="T97" s="102">
        <f t="shared" ref="T97:X97" si="217">(0.055-T88)*T79</f>
        <v>12250488.046086004</v>
      </c>
      <c r="U97" s="102">
        <f t="shared" si="217"/>
        <v>16555994.037225429</v>
      </c>
      <c r="V97" s="102">
        <f t="shared" si="217"/>
        <v>18092160.157016847</v>
      </c>
      <c r="W97" s="102">
        <f t="shared" si="217"/>
        <v>22703123.758501347</v>
      </c>
      <c r="X97" s="103">
        <f t="shared" si="217"/>
        <v>24266369.444928244</v>
      </c>
      <c r="Y97" s="102">
        <f t="shared" ref="Y97:Z97" si="218">(0.055-Y88)*Y79</f>
        <v>29167671.640136853</v>
      </c>
      <c r="Z97" s="103">
        <f t="shared" si="218"/>
        <v>30719357.373892121</v>
      </c>
    </row>
    <row r="98" spans="1:26" x14ac:dyDescent="0.3">
      <c r="A98" s="5" t="s">
        <v>67</v>
      </c>
      <c r="M98" s="10">
        <f>+M96*M97</f>
        <v>1938824856</v>
      </c>
      <c r="N98" s="10">
        <f>+N96*N97</f>
        <v>2020555908</v>
      </c>
      <c r="R98" s="38"/>
      <c r="S98" s="50"/>
      <c r="T98" s="50"/>
      <c r="U98" s="50"/>
      <c r="V98" s="50"/>
      <c r="W98" s="50"/>
      <c r="X98" s="50"/>
      <c r="Y98" s="50"/>
      <c r="Z98" s="50"/>
    </row>
    <row r="99" spans="1:26" x14ac:dyDescent="0.3">
      <c r="R99" s="38"/>
      <c r="S99" s="10"/>
      <c r="T99" s="10"/>
      <c r="U99" s="10"/>
      <c r="V99" s="10"/>
      <c r="W99" s="10"/>
      <c r="X99" s="10"/>
      <c r="Y99" s="10"/>
      <c r="Z99" s="10"/>
    </row>
    <row r="100" spans="1:26" ht="15" x14ac:dyDescent="0.3">
      <c r="A100" s="51" t="s">
        <v>69</v>
      </c>
      <c r="R100" s="38"/>
      <c r="T100" s="38"/>
      <c r="V100" s="38"/>
      <c r="X100" s="38"/>
      <c r="Z100" s="38"/>
    </row>
    <row r="101" spans="1:26" x14ac:dyDescent="0.3">
      <c r="A101" t="s">
        <v>79</v>
      </c>
      <c r="C101" s="8">
        <f>+C11</f>
        <v>10499447</v>
      </c>
      <c r="D101" s="8">
        <f t="shared" ref="D101:P101" si="219">+D11</f>
        <v>11480101</v>
      </c>
      <c r="E101" s="8">
        <f t="shared" si="219"/>
        <v>11916933</v>
      </c>
      <c r="F101" s="8">
        <f t="shared" si="219"/>
        <v>12233523</v>
      </c>
      <c r="G101" s="8">
        <f t="shared" si="219"/>
        <v>12517336</v>
      </c>
      <c r="H101" s="8">
        <f t="shared" si="219"/>
        <v>12973803</v>
      </c>
      <c r="I101" s="8">
        <f t="shared" si="219"/>
        <v>13298157</v>
      </c>
      <c r="J101" s="8">
        <f t="shared" si="219"/>
        <v>13813469</v>
      </c>
      <c r="K101" s="8">
        <f t="shared" si="219"/>
        <v>14691641</v>
      </c>
      <c r="L101" s="8">
        <f t="shared" si="219"/>
        <v>12620763</v>
      </c>
      <c r="M101" s="8">
        <f t="shared" si="219"/>
        <v>13039046</v>
      </c>
      <c r="N101" s="8">
        <f t="shared" si="219"/>
        <v>18589196</v>
      </c>
      <c r="O101" s="8">
        <f t="shared" si="219"/>
        <v>19445736</v>
      </c>
      <c r="P101" s="8">
        <f t="shared" si="219"/>
        <v>20930398</v>
      </c>
      <c r="Q101" s="8">
        <f>+Q11</f>
        <v>21977608</v>
      </c>
      <c r="R101" s="8">
        <f>+R11</f>
        <v>22611229</v>
      </c>
      <c r="S101" s="8">
        <f>+S11</f>
        <v>22234343</v>
      </c>
      <c r="T101" s="8">
        <f t="shared" ref="T101:V101" si="220">+T11</f>
        <v>23012545.004999999</v>
      </c>
      <c r="U101" s="8">
        <f t="shared" si="220"/>
        <v>23933046.805199999</v>
      </c>
      <c r="V101" s="8">
        <f t="shared" si="220"/>
        <v>24986100.864628799</v>
      </c>
      <c r="W101" s="8">
        <f t="shared" ref="W101:X101" si="221">+W11</f>
        <v>26185433.706130981</v>
      </c>
      <c r="X101" s="8">
        <f t="shared" si="221"/>
        <v>27547076.258849792</v>
      </c>
      <c r="Y101" s="8">
        <f t="shared" ref="Y101:Z101" si="222">+Y11</f>
        <v>29089712.529345382</v>
      </c>
      <c r="Z101" s="8">
        <f t="shared" si="222"/>
        <v>30835095.281106107</v>
      </c>
    </row>
    <row r="102" spans="1:26" x14ac:dyDescent="0.3">
      <c r="A102" t="s">
        <v>80</v>
      </c>
      <c r="C102" s="50">
        <f>+C101/C86</f>
        <v>7.9003217038494111E-3</v>
      </c>
      <c r="D102" s="50">
        <f t="shared" ref="D102:P102" si="223">+D101/D86</f>
        <v>8.0370315765690443E-3</v>
      </c>
      <c r="E102" s="50">
        <f t="shared" si="223"/>
        <v>7.9059721063508455E-3</v>
      </c>
      <c r="F102" s="50">
        <f t="shared" si="223"/>
        <v>7.4626137024219937E-3</v>
      </c>
      <c r="G102" s="50">
        <f t="shared" si="223"/>
        <v>7.2485355748440053E-3</v>
      </c>
      <c r="H102" s="50">
        <f t="shared" si="223"/>
        <v>7.0831265802034317E-3</v>
      </c>
      <c r="I102" s="50">
        <f t="shared" si="223"/>
        <v>6.8621004762689031E-3</v>
      </c>
      <c r="J102" s="50">
        <f t="shared" si="223"/>
        <v>6.7406281263698662E-3</v>
      </c>
      <c r="K102" s="50">
        <f t="shared" si="223"/>
        <v>7.1434702749107138E-3</v>
      </c>
      <c r="L102" s="50">
        <f t="shared" si="223"/>
        <v>6.009687792927783E-3</v>
      </c>
      <c r="M102" s="50">
        <f t="shared" si="223"/>
        <v>6.2690518115423614E-3</v>
      </c>
      <c r="N102" s="50">
        <f t="shared" si="223"/>
        <v>8.2914727430776908E-3</v>
      </c>
      <c r="O102" s="50">
        <f t="shared" si="223"/>
        <v>8.6803761750963229E-3</v>
      </c>
      <c r="P102" s="50">
        <f t="shared" si="223"/>
        <v>8.7178997789372596E-3</v>
      </c>
      <c r="Q102" s="50">
        <f>+Q101/Q86</f>
        <v>8.6236419886391129E-3</v>
      </c>
      <c r="R102" s="50">
        <f>+R101/R86</f>
        <v>8.4838882122491768E-3</v>
      </c>
      <c r="S102" s="50">
        <f>+S101/S86</f>
        <v>7.6328669076149193E-3</v>
      </c>
      <c r="T102" s="50">
        <f t="shared" ref="T102:V102" si="224">+T101/T86</f>
        <v>7.6235860202858744E-3</v>
      </c>
      <c r="U102" s="50">
        <f t="shared" si="224"/>
        <v>7.52639421802807E-3</v>
      </c>
      <c r="V102" s="50">
        <f t="shared" si="224"/>
        <v>7.5826101206466576E-3</v>
      </c>
      <c r="W102" s="50">
        <f t="shared" ref="W102:X102" si="225">+W101/W86</f>
        <v>7.5435248725000213E-3</v>
      </c>
      <c r="X102" s="50">
        <f t="shared" si="225"/>
        <v>7.6581052688225165E-3</v>
      </c>
      <c r="Y102" s="50">
        <f t="shared" ref="Y102:Z102" si="226">+Y101/Y86</f>
        <v>7.6767883617103929E-3</v>
      </c>
      <c r="Z102" s="50">
        <f t="shared" si="226"/>
        <v>7.8526582743838579E-3</v>
      </c>
    </row>
    <row r="103" spans="1:26" x14ac:dyDescent="0.3">
      <c r="A103" t="s">
        <v>81</v>
      </c>
      <c r="C103" s="8">
        <f>+C17</f>
        <v>14633076</v>
      </c>
      <c r="D103" s="8">
        <f t="shared" ref="D103:O103" si="227">+D17</f>
        <v>15093547</v>
      </c>
      <c r="E103" s="8">
        <f t="shared" si="227"/>
        <v>17810822</v>
      </c>
      <c r="F103" s="8">
        <f t="shared" si="227"/>
        <v>18244824</v>
      </c>
      <c r="G103" s="8">
        <f t="shared" si="227"/>
        <v>18807778</v>
      </c>
      <c r="H103" s="8">
        <f t="shared" si="227"/>
        <v>15743366</v>
      </c>
      <c r="I103" s="8">
        <f t="shared" si="227"/>
        <v>17384345</v>
      </c>
      <c r="J103" s="8">
        <f t="shared" si="227"/>
        <v>18747836</v>
      </c>
      <c r="K103" s="8">
        <f t="shared" si="227"/>
        <v>18347520</v>
      </c>
      <c r="L103" s="8">
        <f t="shared" si="227"/>
        <v>19794087</v>
      </c>
      <c r="M103" s="8">
        <f t="shared" si="227"/>
        <v>24125364</v>
      </c>
      <c r="N103" s="8">
        <f t="shared" si="227"/>
        <v>20371129</v>
      </c>
      <c r="O103" s="8">
        <f t="shared" si="227"/>
        <v>18995704</v>
      </c>
      <c r="P103" s="8">
        <f>+P17</f>
        <v>18781221</v>
      </c>
      <c r="Q103" s="8">
        <f>+Q17</f>
        <v>24603553</v>
      </c>
      <c r="R103" s="8">
        <f>+R17</f>
        <v>20406796</v>
      </c>
      <c r="S103" s="8">
        <f>+S17</f>
        <v>22236278</v>
      </c>
      <c r="T103" s="8">
        <f t="shared" ref="T103:V103" si="228">+T17</f>
        <v>23059020.285999998</v>
      </c>
      <c r="U103" s="8">
        <f t="shared" si="228"/>
        <v>23981381.097440001</v>
      </c>
      <c r="V103" s="8">
        <f t="shared" si="228"/>
        <v>24940636.341337603</v>
      </c>
      <c r="W103" s="8">
        <f t="shared" ref="W103:X103" si="229">+W17</f>
        <v>25938261.794991106</v>
      </c>
      <c r="X103" s="8">
        <f t="shared" si="229"/>
        <v>26975792.266790751</v>
      </c>
      <c r="Y103" s="8">
        <f t="shared" ref="Y103:Z103" si="230">+Y17</f>
        <v>28054823.957462382</v>
      </c>
      <c r="Z103" s="8">
        <f t="shared" si="230"/>
        <v>29177016.915760878</v>
      </c>
    </row>
    <row r="104" spans="1:26" x14ac:dyDescent="0.3">
      <c r="A104" t="s">
        <v>82</v>
      </c>
      <c r="C104" s="50">
        <f>+C103/C86</f>
        <v>1.1010675887680363E-2</v>
      </c>
      <c r="D104" s="50">
        <f t="shared" ref="D104:P104" si="231">+D103/D86</f>
        <v>1.0566746219517491E-2</v>
      </c>
      <c r="E104" s="50">
        <f t="shared" si="231"/>
        <v>1.1816115935465945E-2</v>
      </c>
      <c r="F104" s="50">
        <f t="shared" si="231"/>
        <v>1.1129588229055331E-2</v>
      </c>
      <c r="G104" s="50">
        <f t="shared" si="231"/>
        <v>1.0891203041667049E-2</v>
      </c>
      <c r="H104" s="50">
        <f t="shared" si="231"/>
        <v>8.5951863286710135E-3</v>
      </c>
      <c r="I104" s="50">
        <f t="shared" si="231"/>
        <v>8.9706507528917682E-3</v>
      </c>
      <c r="J104" s="50">
        <f t="shared" si="231"/>
        <v>9.1484760743423352E-3</v>
      </c>
      <c r="K104" s="50">
        <f t="shared" si="231"/>
        <v>8.9210567926571189E-3</v>
      </c>
      <c r="L104" s="50">
        <f t="shared" si="231"/>
        <v>9.4254430588745323E-3</v>
      </c>
      <c r="M104" s="50">
        <f t="shared" si="231"/>
        <v>1.1599250197316495E-2</v>
      </c>
      <c r="N104" s="50">
        <f t="shared" si="231"/>
        <v>9.0862811306750158E-3</v>
      </c>
      <c r="O104" s="50">
        <f t="shared" si="231"/>
        <v>8.4794865275750891E-3</v>
      </c>
      <c r="P104" s="50">
        <f t="shared" si="231"/>
        <v>7.8227276138787133E-3</v>
      </c>
      <c r="Q104" s="50">
        <f>+Q103/Q86</f>
        <v>9.6540184318742884E-3</v>
      </c>
      <c r="R104" s="50">
        <f>+R103/R86</f>
        <v>7.6567698303428647E-3</v>
      </c>
      <c r="S104" s="50">
        <f>+S103/S86</f>
        <v>7.6335311771850269E-3</v>
      </c>
      <c r="T104" s="50">
        <f t="shared" ref="T104:V104" si="232">+T103/T86</f>
        <v>7.6389823314041566E-3</v>
      </c>
      <c r="U104" s="50">
        <f t="shared" si="232"/>
        <v>7.541594244193088E-3</v>
      </c>
      <c r="V104" s="50">
        <f t="shared" si="232"/>
        <v>7.5688128596692068E-3</v>
      </c>
      <c r="W104" s="50">
        <f t="shared" ref="W104:X104" si="233">+W103/W86</f>
        <v>7.4723193511253474E-3</v>
      </c>
      <c r="X104" s="50">
        <f t="shared" si="233"/>
        <v>7.4992879443096915E-3</v>
      </c>
      <c r="Y104" s="50">
        <f t="shared" ref="Y104:Z104" si="234">+Y103/Y86</f>
        <v>7.4036807970933802E-3</v>
      </c>
      <c r="Z104" s="50">
        <f t="shared" si="234"/>
        <v>7.4304016646180651E-3</v>
      </c>
    </row>
    <row r="105" spans="1:26" x14ac:dyDescent="0.3">
      <c r="A105" t="s">
        <v>83</v>
      </c>
      <c r="C105" s="8">
        <f>+C22</f>
        <v>7676902</v>
      </c>
      <c r="D105" s="8">
        <f t="shared" ref="D105:O105" si="235">+D22</f>
        <v>8460084</v>
      </c>
      <c r="E105" s="8">
        <f t="shared" si="235"/>
        <v>9702970</v>
      </c>
      <c r="F105" s="8">
        <f t="shared" si="235"/>
        <v>11242652</v>
      </c>
      <c r="G105" s="8">
        <f t="shared" si="235"/>
        <v>10941997</v>
      </c>
      <c r="H105" s="8">
        <f t="shared" si="235"/>
        <v>10806197</v>
      </c>
      <c r="I105" s="8">
        <f t="shared" si="235"/>
        <v>12027997</v>
      </c>
      <c r="J105" s="8">
        <f t="shared" si="235"/>
        <v>11359637</v>
      </c>
      <c r="K105" s="8">
        <f t="shared" si="235"/>
        <v>12205919</v>
      </c>
      <c r="L105" s="8">
        <f t="shared" si="235"/>
        <v>13793748</v>
      </c>
      <c r="M105" s="8">
        <f t="shared" si="235"/>
        <v>16219930</v>
      </c>
      <c r="N105" s="8">
        <f t="shared" si="235"/>
        <v>15712283</v>
      </c>
      <c r="O105" s="8">
        <f t="shared" si="235"/>
        <v>15829841</v>
      </c>
      <c r="P105" s="8">
        <f>+P22</f>
        <v>14879786</v>
      </c>
      <c r="Q105" s="8">
        <f>+Q22</f>
        <v>14961804</v>
      </c>
      <c r="R105" s="8">
        <f>+R22</f>
        <v>15481006</v>
      </c>
      <c r="S105" s="8">
        <f>+S22</f>
        <v>13516823</v>
      </c>
      <c r="T105" s="8">
        <f t="shared" ref="T105:V105" si="236">+T22</f>
        <v>13651991.23</v>
      </c>
      <c r="U105" s="8">
        <f t="shared" si="236"/>
        <v>13925031.0546</v>
      </c>
      <c r="V105" s="8">
        <f t="shared" si="236"/>
        <v>14203531.675692001</v>
      </c>
      <c r="W105" s="8">
        <f t="shared" ref="W105:X105" si="237">+W22</f>
        <v>14487602.309205841</v>
      </c>
      <c r="X105" s="8">
        <f t="shared" si="237"/>
        <v>14777354.355389958</v>
      </c>
      <c r="Y105" s="8">
        <f t="shared" ref="Y105:Z105" si="238">+Y22</f>
        <v>15072901.442497758</v>
      </c>
      <c r="Z105" s="8">
        <f t="shared" si="238"/>
        <v>15374359.471347714</v>
      </c>
    </row>
    <row r="106" spans="1:26" x14ac:dyDescent="0.3">
      <c r="A106" t="s">
        <v>84</v>
      </c>
      <c r="C106" s="50">
        <f>+C105/C86</f>
        <v>5.7764942752627779E-3</v>
      </c>
      <c r="D106" s="50">
        <f t="shared" ref="D106:P106" si="239">+D105/D86</f>
        <v>5.9227669032203244E-3</v>
      </c>
      <c r="E106" s="50">
        <f t="shared" si="239"/>
        <v>6.4371772643816213E-3</v>
      </c>
      <c r="F106" s="50">
        <f t="shared" si="239"/>
        <v>6.8581690545529723E-3</v>
      </c>
      <c r="G106" s="50">
        <f t="shared" si="239"/>
        <v>6.3362886890897859E-3</v>
      </c>
      <c r="H106" s="50">
        <f t="shared" si="239"/>
        <v>5.8997089135402001E-3</v>
      </c>
      <c r="I106" s="50">
        <f t="shared" si="239"/>
        <v>6.2066738979138945E-3</v>
      </c>
      <c r="J106" s="50">
        <f t="shared" si="239"/>
        <v>5.5432193511674591E-3</v>
      </c>
      <c r="K106" s="50">
        <f t="shared" si="239"/>
        <v>5.934845505309305E-3</v>
      </c>
      <c r="L106" s="50">
        <f t="shared" si="239"/>
        <v>6.568233550881355E-3</v>
      </c>
      <c r="M106" s="50">
        <f t="shared" si="239"/>
        <v>7.7983911974534251E-3</v>
      </c>
      <c r="N106" s="50">
        <f t="shared" si="239"/>
        <v>7.0082625534758445E-3</v>
      </c>
      <c r="O106" s="50">
        <f t="shared" si="239"/>
        <v>7.0662779064758954E-3</v>
      </c>
      <c r="P106" s="50">
        <f t="shared" si="239"/>
        <v>6.1977074243898143E-3</v>
      </c>
      <c r="Q106" s="50">
        <f>+Q105/Q86</f>
        <v>5.8707590562261667E-3</v>
      </c>
      <c r="R106" s="50">
        <f>+R105/R86</f>
        <v>5.8085796361249881E-3</v>
      </c>
      <c r="S106" s="50">
        <f>+S105/S86</f>
        <v>4.6402140586204064E-3</v>
      </c>
      <c r="T106" s="50">
        <f t="shared" ref="T106:V106" si="240">+T105/T86</f>
        <v>4.5226257881290505E-3</v>
      </c>
      <c r="U106" s="50">
        <f t="shared" si="240"/>
        <v>4.3791028391935221E-3</v>
      </c>
      <c r="V106" s="50">
        <f t="shared" si="240"/>
        <v>4.3103901491685411E-3</v>
      </c>
      <c r="W106" s="50">
        <f t="shared" ref="W106:X106" si="241">+W105/W86</f>
        <v>4.1736023771412551E-3</v>
      </c>
      <c r="X106" s="50">
        <f t="shared" si="241"/>
        <v>4.1081142036593901E-3</v>
      </c>
      <c r="Y106" s="50">
        <f t="shared" ref="Y106:Z106" si="242">+Y105/Y86</f>
        <v>3.9777455433513175E-3</v>
      </c>
      <c r="Z106" s="50">
        <f t="shared" si="242"/>
        <v>3.9153305678288697E-3</v>
      </c>
    </row>
    <row r="107" spans="1:26" x14ac:dyDescent="0.3">
      <c r="A107" t="s">
        <v>85</v>
      </c>
      <c r="C107" s="52">
        <f>+C30</f>
        <v>2747648</v>
      </c>
      <c r="D107" s="52">
        <f t="shared" ref="D107:O107" si="243">+D30</f>
        <v>3416974</v>
      </c>
      <c r="E107" s="52">
        <f t="shared" si="243"/>
        <v>4839537</v>
      </c>
      <c r="F107" s="52">
        <f t="shared" si="243"/>
        <v>3060370</v>
      </c>
      <c r="G107" s="52">
        <f t="shared" si="243"/>
        <v>4138313</v>
      </c>
      <c r="H107" s="52">
        <f t="shared" si="243"/>
        <v>4030563</v>
      </c>
      <c r="I107" s="52">
        <f t="shared" si="243"/>
        <v>3829884</v>
      </c>
      <c r="J107" s="52">
        <f t="shared" si="243"/>
        <v>4791952</v>
      </c>
      <c r="K107" s="52">
        <f t="shared" si="243"/>
        <v>6213297</v>
      </c>
      <c r="L107" s="52">
        <f t="shared" si="243"/>
        <v>8143979</v>
      </c>
      <c r="M107" s="52">
        <f t="shared" si="243"/>
        <v>10887028</v>
      </c>
      <c r="N107" s="52">
        <f t="shared" si="243"/>
        <v>3583596</v>
      </c>
      <c r="O107" s="52">
        <f t="shared" si="243"/>
        <v>2977340</v>
      </c>
      <c r="P107" s="52">
        <f>+P30</f>
        <v>3367078</v>
      </c>
      <c r="Q107" s="52">
        <f>+Q30</f>
        <v>3120758</v>
      </c>
      <c r="R107" s="52">
        <f>+R30</f>
        <v>3770197.78</v>
      </c>
      <c r="S107" s="52">
        <f>+S30</f>
        <v>6379300</v>
      </c>
      <c r="T107" s="52">
        <f t="shared" ref="T107:V107" si="244">+T30</f>
        <v>6570679</v>
      </c>
      <c r="U107" s="52">
        <f t="shared" si="244"/>
        <v>6767799.3700000001</v>
      </c>
      <c r="V107" s="52">
        <f t="shared" si="244"/>
        <v>6970833.3511000006</v>
      </c>
      <c r="W107" s="52">
        <f t="shared" ref="W107:X107" si="245">+W30</f>
        <v>7179958.3516330011</v>
      </c>
      <c r="X107" s="52">
        <f t="shared" si="245"/>
        <v>7395357.1021819916</v>
      </c>
      <c r="Y107" s="52">
        <f t="shared" ref="Y107:Z107" si="246">+Y30</f>
        <v>7617217.8152474519</v>
      </c>
      <c r="Z107" s="52">
        <f t="shared" si="246"/>
        <v>7845734.3497048756</v>
      </c>
    </row>
    <row r="108" spans="1:26" x14ac:dyDescent="0.3">
      <c r="A108" s="3" t="s">
        <v>86</v>
      </c>
      <c r="C108" s="50">
        <f>+C107/C86</f>
        <v>2.0674710895667576E-3</v>
      </c>
      <c r="D108" s="50">
        <f t="shared" ref="D108:P108" si="247">+D107/D86</f>
        <v>2.3921677983769858E-3</v>
      </c>
      <c r="E108" s="50">
        <f t="shared" si="247"/>
        <v>3.2106620495099582E-3</v>
      </c>
      <c r="F108" s="50">
        <f t="shared" si="247"/>
        <v>1.8668668948822998E-3</v>
      </c>
      <c r="G108" s="50">
        <f t="shared" si="247"/>
        <v>2.3964131825125906E-3</v>
      </c>
      <c r="H108" s="50">
        <f t="shared" si="247"/>
        <v>2.2005103606463337E-3</v>
      </c>
      <c r="I108" s="50">
        <f t="shared" si="247"/>
        <v>1.9762925659890054E-3</v>
      </c>
      <c r="J108" s="50">
        <f t="shared" si="247"/>
        <v>2.33835298225336E-3</v>
      </c>
      <c r="K108" s="50">
        <f t="shared" si="247"/>
        <v>3.0210718073421421E-3</v>
      </c>
      <c r="L108" s="50">
        <f t="shared" si="247"/>
        <v>3.8779566007348539E-3</v>
      </c>
      <c r="M108" s="50">
        <f t="shared" si="247"/>
        <v>5.2343816108718693E-3</v>
      </c>
      <c r="N108" s="50">
        <f t="shared" si="247"/>
        <v>1.5984170889479156E-3</v>
      </c>
      <c r="O108" s="50">
        <f t="shared" si="247"/>
        <v>1.3290538965026206E-3</v>
      </c>
      <c r="P108" s="50">
        <f t="shared" si="247"/>
        <v>1.4024505674409301E-3</v>
      </c>
      <c r="Q108" s="50">
        <f>+Q107/Q86</f>
        <v>1.2245327027937446E-3</v>
      </c>
      <c r="R108" s="50">
        <f>+R107/R86</f>
        <v>1.4146040670142263E-3</v>
      </c>
      <c r="S108" s="50">
        <f>+S107/S86</f>
        <v>2.1899611723965873E-3</v>
      </c>
      <c r="T108" s="50">
        <f t="shared" ref="T108:V108" si="248">+T107/T86</f>
        <v>2.1767317155621992E-3</v>
      </c>
      <c r="U108" s="50">
        <f t="shared" si="248"/>
        <v>2.1283176547364944E-3</v>
      </c>
      <c r="V108" s="50">
        <f t="shared" si="248"/>
        <v>2.1154605836166498E-3</v>
      </c>
      <c r="W108" s="50">
        <f t="shared" ref="W108:X108" si="249">+W107/W86</f>
        <v>2.0684092926204394E-3</v>
      </c>
      <c r="X108" s="50">
        <f t="shared" si="249"/>
        <v>2.0559141252186252E-3</v>
      </c>
      <c r="Y108" s="50">
        <f t="shared" ref="Y108:Z108" si="250">+Y107/Y86</f>
        <v>2.0101872445014708E-3</v>
      </c>
      <c r="Z108" s="50">
        <f t="shared" si="250"/>
        <v>1.9980437938707614E-3</v>
      </c>
    </row>
    <row r="109" spans="1:26" x14ac:dyDescent="0.3">
      <c r="A109" t="s">
        <v>87</v>
      </c>
      <c r="C109" s="52">
        <f t="shared" ref="C109:P109" si="251">+C35</f>
        <v>3281714</v>
      </c>
      <c r="D109" s="52">
        <f t="shared" si="251"/>
        <v>3859026</v>
      </c>
      <c r="E109" s="52">
        <f t="shared" si="251"/>
        <v>4534088</v>
      </c>
      <c r="F109" s="52">
        <f t="shared" si="251"/>
        <v>4415578</v>
      </c>
      <c r="G109" s="52">
        <f t="shared" si="251"/>
        <v>3550182</v>
      </c>
      <c r="H109" s="52">
        <f t="shared" si="251"/>
        <v>4073159</v>
      </c>
      <c r="I109" s="52">
        <f t="shared" si="251"/>
        <v>4426654</v>
      </c>
      <c r="J109" s="52">
        <f t="shared" si="251"/>
        <v>3823363</v>
      </c>
      <c r="K109" s="52">
        <f t="shared" si="251"/>
        <v>5548728</v>
      </c>
      <c r="L109" s="52">
        <f t="shared" si="251"/>
        <v>7639202</v>
      </c>
      <c r="M109" s="52">
        <f t="shared" si="251"/>
        <v>9920525</v>
      </c>
      <c r="N109" s="52">
        <f t="shared" si="251"/>
        <v>8297121</v>
      </c>
      <c r="O109" s="52">
        <f t="shared" si="251"/>
        <v>6909411</v>
      </c>
      <c r="P109" s="52">
        <f t="shared" si="251"/>
        <v>6522664</v>
      </c>
      <c r="Q109" s="52">
        <f>+Q35</f>
        <v>6510282</v>
      </c>
      <c r="R109" s="52">
        <f>+R35</f>
        <v>7508862</v>
      </c>
      <c r="S109" s="52">
        <f>+S35</f>
        <v>8881213</v>
      </c>
      <c r="T109" s="52">
        <f t="shared" ref="T109:V109" si="252">+T35</f>
        <v>9121005.7509999983</v>
      </c>
      <c r="U109" s="52">
        <f t="shared" si="252"/>
        <v>9303425.8660199977</v>
      </c>
      <c r="V109" s="52">
        <f t="shared" si="252"/>
        <v>9480190.957474377</v>
      </c>
      <c r="W109" s="52">
        <f t="shared" ref="W109:X109" si="253">+W35</f>
        <v>9660314.5856663901</v>
      </c>
      <c r="X109" s="52">
        <f t="shared" si="253"/>
        <v>9843860.5627940502</v>
      </c>
      <c r="Y109" s="52">
        <f t="shared" ref="Y109:Z109" si="254">+Y35</f>
        <v>10030893.913487136</v>
      </c>
      <c r="Z109" s="52">
        <f t="shared" si="254"/>
        <v>10221480.897843391</v>
      </c>
    </row>
    <row r="110" spans="1:26" x14ac:dyDescent="0.3">
      <c r="A110" s="3" t="s">
        <v>88</v>
      </c>
      <c r="C110" s="50">
        <f t="shared" ref="C110:P110" si="255">+C109/C86</f>
        <v>2.4693297027954392E-3</v>
      </c>
      <c r="D110" s="50">
        <f t="shared" si="255"/>
        <v>2.7016411978257799E-3</v>
      </c>
      <c r="E110" s="50">
        <f t="shared" si="255"/>
        <v>3.0080200380198574E-3</v>
      </c>
      <c r="F110" s="50">
        <f t="shared" si="255"/>
        <v>2.6935620170014068E-3</v>
      </c>
      <c r="G110" s="50">
        <f t="shared" si="255"/>
        <v>2.0558384407170058E-3</v>
      </c>
      <c r="H110" s="50">
        <f t="shared" si="255"/>
        <v>2.2237659056712077E-3</v>
      </c>
      <c r="I110" s="50">
        <f t="shared" si="255"/>
        <v>2.2842371707355873E-3</v>
      </c>
      <c r="J110" s="50">
        <f t="shared" si="255"/>
        <v>1.8657057235312775E-3</v>
      </c>
      <c r="K110" s="50">
        <f t="shared" si="255"/>
        <v>2.6979405181194378E-3</v>
      </c>
      <c r="L110" s="50">
        <f t="shared" si="255"/>
        <v>3.6375945738866588E-3</v>
      </c>
      <c r="M110" s="50">
        <f t="shared" si="255"/>
        <v>4.7696959748973417E-3</v>
      </c>
      <c r="N110" s="50">
        <f t="shared" si="255"/>
        <v>3.7008245336440323E-3</v>
      </c>
      <c r="O110" s="50">
        <f t="shared" si="255"/>
        <v>3.0842898735408348E-3</v>
      </c>
      <c r="P110" s="50">
        <f t="shared" si="255"/>
        <v>2.7168107860959939E-3</v>
      </c>
      <c r="Q110" s="50">
        <f>+Q109/Q86</f>
        <v>2.5545246422213658E-3</v>
      </c>
      <c r="R110" s="50">
        <f>+R109/R86</f>
        <v>2.8173765260263287E-3</v>
      </c>
      <c r="S110" s="50">
        <f>+S109/S86</f>
        <v>3.048847308291476E-3</v>
      </c>
      <c r="T110" s="50">
        <f t="shared" ref="T110:V110" si="256">+T109/T86</f>
        <v>3.0216028657048858E-3</v>
      </c>
      <c r="U110" s="50">
        <f t="shared" si="256"/>
        <v>2.9257140227817542E-3</v>
      </c>
      <c r="V110" s="50">
        <f t="shared" si="256"/>
        <v>2.8769831791390266E-3</v>
      </c>
      <c r="W110" s="50">
        <f t="shared" ref="W110:X110" si="257">+W109/W86</f>
        <v>2.782952696944902E-3</v>
      </c>
      <c r="X110" s="50">
        <f t="shared" si="257"/>
        <v>2.7365996933075235E-3</v>
      </c>
      <c r="Y110" s="50">
        <f t="shared" ref="Y110:Z110" si="258">+Y109/Y86</f>
        <v>2.6471574641697753E-3</v>
      </c>
      <c r="Z110" s="50">
        <f t="shared" si="258"/>
        <v>2.6030662729324694E-3</v>
      </c>
    </row>
    <row r="111" spans="1:26" x14ac:dyDescent="0.3">
      <c r="A111" s="3" t="s">
        <v>89</v>
      </c>
      <c r="C111" s="10">
        <f t="shared" ref="C111:P111" si="259">+C46</f>
        <v>18976477</v>
      </c>
      <c r="D111" s="10">
        <f t="shared" si="259"/>
        <v>20733859</v>
      </c>
      <c r="E111" s="10">
        <f t="shared" si="259"/>
        <v>24932436</v>
      </c>
      <c r="F111" s="10">
        <f t="shared" si="259"/>
        <v>30968137</v>
      </c>
      <c r="G111" s="10">
        <f t="shared" si="259"/>
        <v>28050558</v>
      </c>
      <c r="H111" s="10">
        <f t="shared" si="259"/>
        <v>28520778</v>
      </c>
      <c r="I111" s="10">
        <f t="shared" si="259"/>
        <v>32569425</v>
      </c>
      <c r="J111" s="10">
        <f t="shared" si="259"/>
        <v>37340389</v>
      </c>
      <c r="K111" s="10">
        <f t="shared" si="259"/>
        <v>35679489</v>
      </c>
      <c r="L111" s="10">
        <f t="shared" si="259"/>
        <v>36995218</v>
      </c>
      <c r="M111" s="10">
        <f t="shared" si="259"/>
        <v>46658860</v>
      </c>
      <c r="N111" s="10">
        <f t="shared" si="259"/>
        <v>50088119</v>
      </c>
      <c r="O111" s="10">
        <f t="shared" si="259"/>
        <v>54060572</v>
      </c>
      <c r="P111" s="10">
        <f t="shared" si="259"/>
        <v>47460893</v>
      </c>
      <c r="Q111" s="10">
        <f>+Q46</f>
        <v>51160949</v>
      </c>
      <c r="R111" s="10">
        <f>+R46</f>
        <v>56931949</v>
      </c>
      <c r="S111" s="10">
        <f>+S46</f>
        <v>60841581</v>
      </c>
      <c r="T111" s="10">
        <f t="shared" ref="T111:V111" si="260">+T46</f>
        <v>64379801.590000004</v>
      </c>
      <c r="U111" s="10">
        <f t="shared" si="260"/>
        <v>66389165.450500004</v>
      </c>
      <c r="V111" s="10">
        <f t="shared" si="260"/>
        <v>68461929.019327015</v>
      </c>
      <c r="W111" s="10">
        <f t="shared" ref="W111:X111" si="261">+W46</f>
        <v>70600119.039431304</v>
      </c>
      <c r="X111" s="10">
        <f t="shared" si="261"/>
        <v>72805828.04611969</v>
      </c>
      <c r="Y111" s="10">
        <f t="shared" ref="Y111:Z111" si="262">+Y46</f>
        <v>75081216.540428966</v>
      </c>
      <c r="Z111" s="10">
        <f t="shared" si="262"/>
        <v>77428515.235684544</v>
      </c>
    </row>
    <row r="112" spans="1:26" x14ac:dyDescent="0.3">
      <c r="A112" s="3" t="s">
        <v>90</v>
      </c>
      <c r="C112" s="50">
        <f t="shared" ref="C112:P112" si="263">+C111/C86</f>
        <v>1.4278873268820647E-2</v>
      </c>
      <c r="D112" s="50">
        <f t="shared" si="263"/>
        <v>1.4515436709758064E-2</v>
      </c>
      <c r="E112" s="50">
        <f t="shared" si="263"/>
        <v>1.6540761247829258E-2</v>
      </c>
      <c r="F112" s="50">
        <f t="shared" si="263"/>
        <v>1.8890980424419158E-2</v>
      </c>
      <c r="G112" s="50">
        <f t="shared" si="263"/>
        <v>1.6243509605975676E-2</v>
      </c>
      <c r="H112" s="50">
        <f t="shared" si="263"/>
        <v>1.557109204909935E-2</v>
      </c>
      <c r="I112" s="50">
        <f t="shared" si="263"/>
        <v>1.680643917832406E-2</v>
      </c>
      <c r="J112" s="50">
        <f t="shared" si="263"/>
        <v>1.8221177920114923E-2</v>
      </c>
      <c r="K112" s="50">
        <f t="shared" si="263"/>
        <v>1.734832542501575E-2</v>
      </c>
      <c r="L112" s="50">
        <f t="shared" si="263"/>
        <v>1.7616186122130825E-2</v>
      </c>
      <c r="M112" s="50">
        <f t="shared" si="263"/>
        <v>2.2433145094165739E-2</v>
      </c>
      <c r="N112" s="50">
        <f t="shared" si="263"/>
        <v>2.2341163837345725E-2</v>
      </c>
      <c r="O112" s="50">
        <f t="shared" si="263"/>
        <v>2.4132082282762625E-2</v>
      </c>
      <c r="P112" s="50">
        <f t="shared" si="263"/>
        <v>1.9768344041659641E-2</v>
      </c>
      <c r="Q112" s="50">
        <f>+Q111/Q86</f>
        <v>2.0074691839759098E-2</v>
      </c>
      <c r="R112" s="50">
        <f>+R111/R86</f>
        <v>2.1361257763630244E-2</v>
      </c>
      <c r="S112" s="50">
        <f>+S111/S86</f>
        <v>2.0886413878830268E-2</v>
      </c>
      <c r="T112" s="50">
        <f t="shared" ref="T112:V112" si="264">+T111/T86</f>
        <v>2.1327713005391789E-2</v>
      </c>
      <c r="U112" s="50">
        <f t="shared" si="264"/>
        <v>2.0877869627438629E-2</v>
      </c>
      <c r="V112" s="50">
        <f t="shared" si="264"/>
        <v>2.0776355569580959E-2</v>
      </c>
      <c r="W112" s="50">
        <f t="shared" ref="W112:X112" si="265">+W111/W86</f>
        <v>2.0338550048560666E-2</v>
      </c>
      <c r="X112" s="50">
        <f t="shared" si="265"/>
        <v>2.0240067952106349E-2</v>
      </c>
      <c r="Y112" s="50">
        <f t="shared" ref="Y112:Z112" si="266">+Y111/Y86</f>
        <v>1.9813967179606002E-2</v>
      </c>
      <c r="Z112" s="50">
        <f t="shared" si="266"/>
        <v>1.9718430097127437E-2</v>
      </c>
    </row>
    <row r="113" spans="1:26" x14ac:dyDescent="0.3">
      <c r="A113" s="3" t="s">
        <v>91</v>
      </c>
      <c r="C113" s="8">
        <f>+C50+C53+C63+C66</f>
        <v>12735069</v>
      </c>
      <c r="D113" s="8">
        <f>+D50+D53+D63+D66</f>
        <v>12222058</v>
      </c>
      <c r="E113" s="8">
        <f>+E50+E53+E63+E66+E70</f>
        <v>13796774</v>
      </c>
      <c r="F113" s="8">
        <f t="shared" ref="F113:P113" si="267">+F50+F53+F63+F66+F70</f>
        <v>16453827</v>
      </c>
      <c r="G113" s="8">
        <f t="shared" si="267"/>
        <v>13935139</v>
      </c>
      <c r="H113" s="8">
        <f t="shared" si="267"/>
        <v>15489523</v>
      </c>
      <c r="I113" s="8">
        <f t="shared" si="267"/>
        <v>14918173</v>
      </c>
      <c r="J113" s="8">
        <f t="shared" si="267"/>
        <v>12577756</v>
      </c>
      <c r="K113" s="8">
        <f t="shared" si="267"/>
        <v>10996706</v>
      </c>
      <c r="L113" s="8">
        <f t="shared" si="267"/>
        <v>17505799</v>
      </c>
      <c r="M113" s="8">
        <f t="shared" si="267"/>
        <v>25463942</v>
      </c>
      <c r="N113" s="8">
        <f t="shared" si="267"/>
        <v>20803531.199999999</v>
      </c>
      <c r="O113" s="8">
        <f t="shared" si="267"/>
        <v>30794397</v>
      </c>
      <c r="P113" s="8">
        <f t="shared" si="267"/>
        <v>17790423</v>
      </c>
      <c r="Q113" s="8">
        <f>+Q50+Q53+Q63+Q66+Q70</f>
        <v>12361535</v>
      </c>
      <c r="R113" s="8">
        <f>+R50+R53+R63+R66+R70</f>
        <v>12824610</v>
      </c>
      <c r="S113" s="8">
        <f>+S50+S53+S63+S66+S70</f>
        <v>13906711</v>
      </c>
      <c r="T113" s="8">
        <f t="shared" ref="T113:V113" si="268">+T50+T53+T63+T66+T70</f>
        <v>13977384.280000001</v>
      </c>
      <c r="U113" s="8">
        <f t="shared" si="268"/>
        <v>14037675.865600001</v>
      </c>
      <c r="V113" s="8">
        <f t="shared" si="268"/>
        <v>14099776.198768001</v>
      </c>
      <c r="W113" s="8">
        <f t="shared" ref="W113:X113" si="269">+W50+W53+W63+W66+W70</f>
        <v>14163739.541931041</v>
      </c>
      <c r="X113" s="8">
        <f t="shared" si="269"/>
        <v>14229621.785388973</v>
      </c>
      <c r="Y113" s="8">
        <f t="shared" ref="Y113:Z113" si="270">+Y50+Y53+Y63+Y66+Y70</f>
        <v>14297480.496150641</v>
      </c>
      <c r="Z113" s="8">
        <f t="shared" si="270"/>
        <v>14367374.968235161</v>
      </c>
    </row>
    <row r="114" spans="1:26" x14ac:dyDescent="0.3">
      <c r="A114" s="3" t="s">
        <v>92</v>
      </c>
      <c r="C114" s="50">
        <f>+C113/C86</f>
        <v>9.5825182050749726E-3</v>
      </c>
      <c r="D114" s="50">
        <f t="shared" ref="D114:P114" si="271">+D113/D86</f>
        <v>8.5564635778603605E-3</v>
      </c>
      <c r="E114" s="50">
        <f t="shared" si="271"/>
        <v>9.1531025979273845E-3</v>
      </c>
      <c r="F114" s="50">
        <f t="shared" si="271"/>
        <v>1.003705595088847E-2</v>
      </c>
      <c r="G114" s="50">
        <f t="shared" si="271"/>
        <v>8.0695565559553671E-3</v>
      </c>
      <c r="H114" s="50">
        <f t="shared" si="271"/>
        <v>8.4565992004019489E-3</v>
      </c>
      <c r="I114" s="50">
        <f t="shared" si="271"/>
        <v>7.6980593662987953E-3</v>
      </c>
      <c r="J114" s="50">
        <f t="shared" si="271"/>
        <v>6.137631022317229E-3</v>
      </c>
      <c r="K114" s="50">
        <f t="shared" si="271"/>
        <v>5.3468936814432301E-3</v>
      </c>
      <c r="L114" s="50">
        <f t="shared" si="271"/>
        <v>8.3358182509050676E-3</v>
      </c>
      <c r="M114" s="50">
        <f t="shared" si="271"/>
        <v>1.2242826026084241E-2</v>
      </c>
      <c r="N114" s="50">
        <f t="shared" si="271"/>
        <v>9.2791485927937022E-3</v>
      </c>
      <c r="O114" s="50">
        <f t="shared" si="271"/>
        <v>1.374630150513499E-2</v>
      </c>
      <c r="P114" s="50">
        <f t="shared" si="271"/>
        <v>7.4100418319279129E-3</v>
      </c>
      <c r="Q114" s="50">
        <f>+Q113/Q86</f>
        <v>4.8504574415028246E-3</v>
      </c>
      <c r="R114" s="50">
        <f>+R113/R86</f>
        <v>4.8118816365838816E-3</v>
      </c>
      <c r="S114" s="50">
        <f>+S113/S86</f>
        <v>4.7740593992664582E-3</v>
      </c>
      <c r="T114" s="50">
        <f t="shared" ref="T114:V114" si="272">+T113/T86</f>
        <v>4.6304218579048704E-3</v>
      </c>
      <c r="U114" s="50">
        <f t="shared" si="272"/>
        <v>4.41452704828407E-3</v>
      </c>
      <c r="V114" s="50">
        <f t="shared" si="272"/>
        <v>4.2789031503103012E-3</v>
      </c>
      <c r="W114" s="50">
        <f t="shared" ref="W114:X114" si="273">+W113/W86</f>
        <v>4.0803036803302058E-3</v>
      </c>
      <c r="X114" s="50">
        <f t="shared" si="273"/>
        <v>3.9558441899267098E-3</v>
      </c>
      <c r="Y114" s="50">
        <f t="shared" ref="Y114:Z114" si="274">+Y113/Y86</f>
        <v>3.77311160307642E-3</v>
      </c>
      <c r="Z114" s="50">
        <f t="shared" si="274"/>
        <v>3.6588855943836813E-3</v>
      </c>
    </row>
    <row r="115" spans="1:26" x14ac:dyDescent="0.3">
      <c r="A115" t="s">
        <v>77</v>
      </c>
      <c r="C115" s="37">
        <f t="shared" ref="C115:P115" si="275">+C11+C17+C22+C30</f>
        <v>35557073</v>
      </c>
      <c r="D115" s="37">
        <f t="shared" si="275"/>
        <v>38450706</v>
      </c>
      <c r="E115" s="37">
        <f t="shared" si="275"/>
        <v>44270262</v>
      </c>
      <c r="F115" s="37">
        <f t="shared" si="275"/>
        <v>44781369</v>
      </c>
      <c r="G115" s="37">
        <f t="shared" si="275"/>
        <v>46405424</v>
      </c>
      <c r="H115" s="37">
        <f t="shared" si="275"/>
        <v>43553929</v>
      </c>
      <c r="I115" s="37">
        <f t="shared" si="275"/>
        <v>46540383</v>
      </c>
      <c r="J115" s="37">
        <f t="shared" si="275"/>
        <v>48712894</v>
      </c>
      <c r="K115" s="37">
        <f t="shared" si="275"/>
        <v>51458377</v>
      </c>
      <c r="L115" s="37">
        <f t="shared" si="275"/>
        <v>54352577</v>
      </c>
      <c r="M115" s="37">
        <f t="shared" si="275"/>
        <v>64271368</v>
      </c>
      <c r="N115" s="37">
        <f t="shared" si="275"/>
        <v>58256204</v>
      </c>
      <c r="O115" s="37">
        <f t="shared" si="275"/>
        <v>57248621</v>
      </c>
      <c r="P115" s="37">
        <f t="shared" si="275"/>
        <v>57958483</v>
      </c>
      <c r="Q115" s="37">
        <f>+Q11+Q17+Q22+Q30</f>
        <v>64663723</v>
      </c>
      <c r="R115" s="37">
        <f>+R11+R17+R22+R30</f>
        <v>62269228.780000001</v>
      </c>
      <c r="S115" s="37">
        <f>+S11+S17+S22+S30</f>
        <v>64366744</v>
      </c>
      <c r="T115" s="37">
        <f t="shared" ref="T115:V115" si="276">+T11+T17+T22+T30</f>
        <v>66294235.520999998</v>
      </c>
      <c r="U115" s="37">
        <f t="shared" si="276"/>
        <v>68607258.327240005</v>
      </c>
      <c r="V115" s="37">
        <f t="shared" si="276"/>
        <v>71101102.232758403</v>
      </c>
      <c r="W115" s="37">
        <f t="shared" ref="W115:X115" si="277">+W11+W17+W22+W30</f>
        <v>73791256.16196093</v>
      </c>
      <c r="X115" s="37">
        <f t="shared" si="277"/>
        <v>76695579.983212486</v>
      </c>
      <c r="Y115" s="37">
        <f t="shared" ref="Y115:Z115" si="278">+Y11+Y17+Y22+Y30</f>
        <v>79834655.74455297</v>
      </c>
      <c r="Z115" s="37">
        <f t="shared" si="278"/>
        <v>83232206.017919585</v>
      </c>
    </row>
    <row r="116" spans="1:26" x14ac:dyDescent="0.3">
      <c r="A116" t="s">
        <v>77</v>
      </c>
      <c r="C116" s="50">
        <f t="shared" ref="C116:P116" si="279">+C115/C118</f>
        <v>2.6754962956359308E-2</v>
      </c>
      <c r="D116" s="50">
        <f t="shared" si="279"/>
        <v>2.6918712497683846E-2</v>
      </c>
      <c r="E116" s="50">
        <f t="shared" si="279"/>
        <v>2.936992735570837E-2</v>
      </c>
      <c r="F116" s="50">
        <f t="shared" si="279"/>
        <v>2.7317237880912597E-2</v>
      </c>
      <c r="G116" s="50">
        <f t="shared" si="279"/>
        <v>2.6872440488113429E-2</v>
      </c>
      <c r="H116" s="50">
        <f t="shared" si="279"/>
        <v>2.3778532183060978E-2</v>
      </c>
      <c r="I116" s="50">
        <f t="shared" si="279"/>
        <v>2.4015717693063571E-2</v>
      </c>
      <c r="J116" s="50">
        <f t="shared" si="279"/>
        <v>2.377067653413302E-2</v>
      </c>
      <c r="K116" s="50">
        <f t="shared" si="279"/>
        <v>2.5020444380219279E-2</v>
      </c>
      <c r="L116" s="50">
        <f t="shared" si="279"/>
        <v>2.5881321003418525E-2</v>
      </c>
      <c r="M116" s="50">
        <f t="shared" si="279"/>
        <v>3.0901074817184151E-2</v>
      </c>
      <c r="N116" s="50">
        <f t="shared" si="279"/>
        <v>2.5984433516176467E-2</v>
      </c>
      <c r="O116" s="50">
        <f t="shared" si="279"/>
        <v>2.5555194505649928E-2</v>
      </c>
      <c r="P116" s="50">
        <f t="shared" si="279"/>
        <v>2.4140785384646719E-2</v>
      </c>
      <c r="Q116" s="50">
        <f>+Q115/Q118</f>
        <v>2.5372952179533313E-2</v>
      </c>
      <c r="R116" s="50">
        <f>+R115/R118</f>
        <v>2.3363841745731258E-2</v>
      </c>
      <c r="S116" s="50">
        <f>+S115/S118</f>
        <v>2.209657331581694E-2</v>
      </c>
      <c r="T116" s="50">
        <f t="shared" ref="T116:V116" si="280">+T115/T118</f>
        <v>2.196192585538128E-2</v>
      </c>
      <c r="U116" s="50">
        <f t="shared" si="280"/>
        <v>2.1575408956151176E-2</v>
      </c>
      <c r="V116" s="50">
        <f t="shared" si="280"/>
        <v>2.1577273713101055E-2</v>
      </c>
      <c r="W116" s="50">
        <f t="shared" ref="W116:X116" si="281">+W115/W118</f>
        <v>2.1257855893387061E-2</v>
      </c>
      <c r="X116" s="50">
        <f t="shared" si="281"/>
        <v>2.1321421542010222E-2</v>
      </c>
      <c r="Y116" s="50">
        <f t="shared" ref="Y116:Z116" si="282">+Y115/Y118</f>
        <v>2.1068401946656559E-2</v>
      </c>
      <c r="Z116" s="50">
        <f t="shared" si="282"/>
        <v>2.1196434300701558E-2</v>
      </c>
    </row>
    <row r="117" spans="1:26" x14ac:dyDescent="0.3">
      <c r="A117" t="s">
        <v>75</v>
      </c>
      <c r="C117" s="28">
        <f t="shared" ref="C117:O117" si="283">+C77-C66-C70-C63-C53-C50</f>
        <v>57815264</v>
      </c>
      <c r="D117" s="28">
        <f t="shared" si="283"/>
        <v>63043591</v>
      </c>
      <c r="E117" s="28">
        <f t="shared" si="283"/>
        <v>73736786</v>
      </c>
      <c r="F117" s="28">
        <f t="shared" si="283"/>
        <v>80165084</v>
      </c>
      <c r="G117" s="28">
        <f t="shared" si="283"/>
        <v>78006164</v>
      </c>
      <c r="H117" s="28">
        <f t="shared" si="283"/>
        <v>76147866</v>
      </c>
      <c r="I117" s="28">
        <f t="shared" si="283"/>
        <v>83536462</v>
      </c>
      <c r="J117" s="28">
        <f t="shared" si="283"/>
        <v>89876646</v>
      </c>
      <c r="K117" s="28">
        <f t="shared" si="283"/>
        <v>92686594</v>
      </c>
      <c r="L117" s="28">
        <f t="shared" si="283"/>
        <v>98986997</v>
      </c>
      <c r="M117" s="28">
        <f t="shared" si="283"/>
        <v>120850753</v>
      </c>
      <c r="N117" s="28">
        <f t="shared" si="283"/>
        <v>116641443.99999999</v>
      </c>
      <c r="O117" s="28">
        <f t="shared" si="283"/>
        <v>118218604</v>
      </c>
      <c r="P117" s="28">
        <f>+P77-P66-P70-P63-P53-P50</f>
        <v>111942040</v>
      </c>
      <c r="Q117" s="28">
        <f>+Q77-Q66-Q70-Q63-Q53-Q50</f>
        <v>122334954</v>
      </c>
      <c r="R117" s="28">
        <f>+R77-R66-R70-R63-R53-R50</f>
        <v>126710039.78</v>
      </c>
      <c r="S117" s="28">
        <f>+S77-S66-S70-S63-S53-S50</f>
        <v>134089538</v>
      </c>
      <c r="T117" s="28">
        <f t="shared" ref="T117:V117" si="284">+T77-T66-T70-T63-T53-T50</f>
        <v>139795042.86200002</v>
      </c>
      <c r="U117" s="28">
        <f t="shared" si="284"/>
        <v>144299849.64376003</v>
      </c>
      <c r="V117" s="28">
        <f t="shared" si="284"/>
        <v>149043222.2095598</v>
      </c>
      <c r="W117" s="28">
        <f t="shared" ref="W117:X117" si="285">+W77-W66-W70-W63-W53-W50</f>
        <v>154051689.78705862</v>
      </c>
      <c r="X117" s="28">
        <f t="shared" si="285"/>
        <v>159345268.59212622</v>
      </c>
      <c r="Y117" s="28">
        <f t="shared" ref="Y117:Z117" si="286">+Y77-Y66-Y70-Y63-Y53-Y50</f>
        <v>164946766.19846907</v>
      </c>
      <c r="Z117" s="28">
        <f t="shared" si="286"/>
        <v>170882202.15144753</v>
      </c>
    </row>
    <row r="118" spans="1:26" x14ac:dyDescent="0.3">
      <c r="A118" s="5" t="s">
        <v>41</v>
      </c>
      <c r="C118" s="37">
        <f t="shared" ref="C118:H118" si="287">+C86</f>
        <v>1328989804.9194849</v>
      </c>
      <c r="D118" s="37">
        <f t="shared" si="287"/>
        <v>1428400634.0685275</v>
      </c>
      <c r="E118" s="37">
        <f t="shared" si="287"/>
        <v>1507333043.8931298</v>
      </c>
      <c r="F118" s="37">
        <f t="shared" si="287"/>
        <v>1639308088</v>
      </c>
      <c r="G118" s="37">
        <f t="shared" si="287"/>
        <v>1726877914.9599998</v>
      </c>
      <c r="H118" s="37">
        <f t="shared" si="287"/>
        <v>1831649181.0636799</v>
      </c>
      <c r="I118" s="37">
        <f t="shared" ref="I118:O118" si="288">+I86</f>
        <v>1937913477.9487436</v>
      </c>
      <c r="J118" s="37">
        <f t="shared" si="288"/>
        <v>2049285132.0429063</v>
      </c>
      <c r="K118" s="37">
        <f t="shared" si="288"/>
        <v>2056653200</v>
      </c>
      <c r="L118" s="37">
        <f t="shared" si="288"/>
        <v>2100069660</v>
      </c>
      <c r="M118" s="37">
        <f t="shared" si="288"/>
        <v>2079907200</v>
      </c>
      <c r="N118" s="37">
        <f t="shared" si="288"/>
        <v>2241965520</v>
      </c>
      <c r="O118" s="37">
        <f t="shared" si="288"/>
        <v>2240195080</v>
      </c>
      <c r="P118" s="37">
        <f>+P86</f>
        <v>2400853248</v>
      </c>
      <c r="Q118" s="37">
        <f>+Q86</f>
        <v>2548529731.2844801</v>
      </c>
      <c r="R118" s="37">
        <f>+R86</f>
        <v>2665196480</v>
      </c>
      <c r="S118" s="37">
        <f>+S86</f>
        <v>2912974020</v>
      </c>
      <c r="T118" s="37">
        <f t="shared" ref="T118:V118" si="289">+T86</f>
        <v>3018598457.9652004</v>
      </c>
      <c r="U118" s="37">
        <f t="shared" si="289"/>
        <v>3179882173.5742807</v>
      </c>
      <c r="V118" s="37">
        <f t="shared" si="289"/>
        <v>3295184701.1880841</v>
      </c>
      <c r="W118" s="37">
        <f t="shared" ref="W118:X118" si="290">+W86</f>
        <v>3471246419.7725635</v>
      </c>
      <c r="X118" s="37">
        <f t="shared" si="290"/>
        <v>3597113814.953517</v>
      </c>
      <c r="Y118" s="37">
        <f t="shared" ref="Y118:Z118" si="291">+Y86</f>
        <v>3789307606.086483</v>
      </c>
      <c r="Z118" s="37">
        <f t="shared" si="291"/>
        <v>3926707899.8831787</v>
      </c>
    </row>
    <row r="119" spans="1:26" x14ac:dyDescent="0.3">
      <c r="A119" s="5" t="s">
        <v>71</v>
      </c>
      <c r="C119" s="31">
        <f>C117/C118</f>
        <v>4.3503165927975394E-2</v>
      </c>
      <c r="D119" s="31">
        <f t="shared" ref="D119:O119" si="292">D117/D118</f>
        <v>4.4135790405267689E-2</v>
      </c>
      <c r="E119" s="31">
        <f t="shared" si="292"/>
        <v>4.8918708641557486E-2</v>
      </c>
      <c r="F119" s="31">
        <f t="shared" si="292"/>
        <v>4.8901780322333159E-2</v>
      </c>
      <c r="G119" s="31">
        <f t="shared" si="292"/>
        <v>4.5171788534806114E-2</v>
      </c>
      <c r="H119" s="31">
        <f t="shared" si="292"/>
        <v>4.1573390137831533E-2</v>
      </c>
      <c r="I119" s="31">
        <f t="shared" si="292"/>
        <v>4.3106394042123214E-2</v>
      </c>
      <c r="J119" s="31">
        <f t="shared" si="292"/>
        <v>4.3857560177779219E-2</v>
      </c>
      <c r="K119" s="31">
        <f t="shared" si="292"/>
        <v>4.5066710323354464E-2</v>
      </c>
      <c r="L119" s="31">
        <f t="shared" si="292"/>
        <v>4.7135101699436008E-2</v>
      </c>
      <c r="M119" s="31">
        <f t="shared" si="292"/>
        <v>5.8103915886247234E-2</v>
      </c>
      <c r="N119" s="31">
        <f t="shared" si="292"/>
        <v>5.2026421887166212E-2</v>
      </c>
      <c r="O119" s="31">
        <f t="shared" si="292"/>
        <v>5.2771566661953387E-2</v>
      </c>
      <c r="P119" s="31">
        <f>P117/P118</f>
        <v>4.662594021240235E-2</v>
      </c>
      <c r="Q119" s="31">
        <f>Q117/Q118</f>
        <v>4.8002168661513779E-2</v>
      </c>
      <c r="R119" s="31">
        <f>R117/R118</f>
        <v>4.7542476035387832E-2</v>
      </c>
      <c r="S119" s="31">
        <f>S117/S118</f>
        <v>4.6031834502938684E-2</v>
      </c>
      <c r="T119" s="31">
        <f t="shared" ref="T119:V119" si="293">T117/T118</f>
        <v>4.6311241726477964E-2</v>
      </c>
      <c r="U119" s="31">
        <f t="shared" si="293"/>
        <v>4.5378992606371564E-2</v>
      </c>
      <c r="V119" s="31">
        <f t="shared" si="293"/>
        <v>4.5230612461821043E-2</v>
      </c>
      <c r="W119" s="31">
        <f t="shared" ref="W119:X119" si="294">W117/W118</f>
        <v>4.4379358638892627E-2</v>
      </c>
      <c r="X119" s="31">
        <f t="shared" si="294"/>
        <v>4.4298089187424096E-2</v>
      </c>
      <c r="Y119" s="31">
        <f t="shared" ref="Y119:Z119" si="295">Y117/Y118</f>
        <v>4.3529526590432341E-2</v>
      </c>
      <c r="Z119" s="31">
        <f t="shared" si="295"/>
        <v>4.351793067076147E-2</v>
      </c>
    </row>
    <row r="120" spans="1:26" x14ac:dyDescent="0.3">
      <c r="R120" s="38"/>
    </row>
    <row r="121" spans="1:26" x14ac:dyDescent="0.3">
      <c r="A121" s="5" t="s">
        <v>69</v>
      </c>
      <c r="R121" s="38"/>
    </row>
    <row r="122" spans="1:26" x14ac:dyDescent="0.3">
      <c r="A122" s="5" t="s">
        <v>70</v>
      </c>
      <c r="C122" s="28">
        <v>33277068</v>
      </c>
      <c r="D122" s="28">
        <v>37331098</v>
      </c>
      <c r="E122" s="28">
        <v>42189349</v>
      </c>
      <c r="F122" s="28">
        <v>44543763</v>
      </c>
      <c r="G122" s="28">
        <v>43723524</v>
      </c>
      <c r="H122" s="28">
        <v>40800034</v>
      </c>
      <c r="I122" s="28">
        <v>42013323</v>
      </c>
      <c r="J122" s="28">
        <v>43421285</v>
      </c>
      <c r="K122" s="28">
        <v>46379378</v>
      </c>
      <c r="L122" s="28">
        <v>52979939</v>
      </c>
      <c r="M122" s="29"/>
      <c r="N122" s="29"/>
      <c r="O122" s="29"/>
      <c r="P122" s="29"/>
      <c r="Q122" s="29"/>
      <c r="R122" s="38"/>
    </row>
    <row r="123" spans="1:26" x14ac:dyDescent="0.3">
      <c r="A123" s="5" t="s">
        <v>41</v>
      </c>
      <c r="C123" s="37">
        <f>C86</f>
        <v>1328989804.9194849</v>
      </c>
      <c r="D123" s="37">
        <f t="shared" ref="D123:L123" si="296">D86</f>
        <v>1428400634.0685275</v>
      </c>
      <c r="E123" s="37">
        <f t="shared" si="296"/>
        <v>1507333043.8931298</v>
      </c>
      <c r="F123" s="37">
        <f t="shared" si="296"/>
        <v>1639308088</v>
      </c>
      <c r="G123" s="37">
        <f t="shared" si="296"/>
        <v>1726877914.9599998</v>
      </c>
      <c r="H123" s="37">
        <f t="shared" si="296"/>
        <v>1831649181.0636799</v>
      </c>
      <c r="I123" s="37">
        <f t="shared" si="296"/>
        <v>1937913477.9487436</v>
      </c>
      <c r="J123" s="37">
        <f t="shared" si="296"/>
        <v>2049285132.0429063</v>
      </c>
      <c r="K123" s="37">
        <f t="shared" si="296"/>
        <v>2056653200</v>
      </c>
      <c r="L123" s="37">
        <f t="shared" si="296"/>
        <v>2100069660</v>
      </c>
      <c r="M123" s="37"/>
      <c r="N123" s="37"/>
      <c r="O123" s="37"/>
      <c r="P123" s="37"/>
      <c r="Q123" s="37"/>
      <c r="R123" s="38"/>
    </row>
    <row r="124" spans="1:26" x14ac:dyDescent="0.3">
      <c r="A124" s="5" t="s">
        <v>71</v>
      </c>
      <c r="C124" s="31">
        <f>C122/C123</f>
        <v>2.5039370412639133E-2</v>
      </c>
      <c r="D124" s="31">
        <f t="shared" ref="D124:L124" si="297">D122/D123</f>
        <v>2.6134893187263204E-2</v>
      </c>
      <c r="E124" s="31">
        <f t="shared" si="297"/>
        <v>2.798940099596943E-2</v>
      </c>
      <c r="F124" s="31">
        <f t="shared" si="297"/>
        <v>2.7172295022557101E-2</v>
      </c>
      <c r="G124" s="31">
        <f t="shared" si="297"/>
        <v>2.5319406555160434E-2</v>
      </c>
      <c r="H124" s="31">
        <f t="shared" si="297"/>
        <v>2.2275026474396425E-2</v>
      </c>
      <c r="I124" s="31">
        <f t="shared" si="297"/>
        <v>2.1679669127679817E-2</v>
      </c>
      <c r="J124" s="31">
        <f t="shared" si="297"/>
        <v>2.118850340592374E-2</v>
      </c>
      <c r="K124" s="31">
        <f t="shared" si="297"/>
        <v>2.2550898712529657E-2</v>
      </c>
      <c r="L124" s="31">
        <f t="shared" si="297"/>
        <v>2.5227705541919977E-2</v>
      </c>
      <c r="M124" s="31"/>
      <c r="N124" s="31"/>
      <c r="O124" s="31"/>
      <c r="P124" s="31"/>
      <c r="Q124" s="31"/>
      <c r="R124" s="38"/>
    </row>
    <row r="125" spans="1:26" x14ac:dyDescent="0.3">
      <c r="R125" s="38"/>
    </row>
    <row r="126" spans="1:26" x14ac:dyDescent="0.3">
      <c r="R126" s="38"/>
    </row>
    <row r="127" spans="1:26" x14ac:dyDescent="0.3">
      <c r="A127" s="5" t="s">
        <v>56</v>
      </c>
      <c r="R127" s="38"/>
    </row>
    <row r="128" spans="1:26" x14ac:dyDescent="0.3">
      <c r="A128" s="5" t="s">
        <v>47</v>
      </c>
      <c r="C128" s="25">
        <v>1888755104</v>
      </c>
      <c r="D128" s="25">
        <v>1790859940</v>
      </c>
      <c r="E128" s="25">
        <v>1838383174</v>
      </c>
      <c r="F128" s="25">
        <v>1719959495</v>
      </c>
      <c r="G128" s="25">
        <v>2099919693</v>
      </c>
      <c r="H128" s="25">
        <v>2472064304</v>
      </c>
      <c r="I128" s="25">
        <v>2024761723</v>
      </c>
      <c r="J128" s="25">
        <v>2539955467</v>
      </c>
      <c r="K128" s="25">
        <v>2209981998</v>
      </c>
      <c r="L128" s="25">
        <v>2574213206</v>
      </c>
      <c r="M128" s="42"/>
      <c r="N128" s="42"/>
      <c r="O128" s="42"/>
      <c r="P128" s="42"/>
      <c r="Q128" s="42"/>
      <c r="R128" s="38"/>
    </row>
    <row r="129" spans="1:18" x14ac:dyDescent="0.3">
      <c r="A129" s="5" t="s">
        <v>66</v>
      </c>
      <c r="C129" s="27">
        <v>464217517</v>
      </c>
      <c r="D129" s="27">
        <v>347340000</v>
      </c>
      <c r="E129" s="27">
        <v>297700828</v>
      </c>
      <c r="F129" s="27">
        <v>130957761</v>
      </c>
      <c r="G129" s="27">
        <v>404900330</v>
      </c>
      <c r="H129" s="27">
        <v>708809743</v>
      </c>
      <c r="I129" s="27">
        <v>226862332</v>
      </c>
      <c r="J129" s="27">
        <v>624540570</v>
      </c>
      <c r="K129" s="27">
        <v>226938872</v>
      </c>
      <c r="L129" s="27">
        <v>472801813</v>
      </c>
      <c r="M129" s="43"/>
      <c r="N129" s="43"/>
      <c r="O129" s="43"/>
      <c r="P129" s="43"/>
      <c r="Q129" s="43"/>
      <c r="R129" s="38"/>
    </row>
    <row r="130" spans="1:18" x14ac:dyDescent="0.3">
      <c r="A130" s="5" t="s">
        <v>65</v>
      </c>
      <c r="C130" s="26">
        <f>C128-C129</f>
        <v>1424537587</v>
      </c>
      <c r="D130" s="26">
        <f t="shared" ref="D130:L130" si="298">D128-D129</f>
        <v>1443519940</v>
      </c>
      <c r="E130" s="26">
        <f t="shared" si="298"/>
        <v>1540682346</v>
      </c>
      <c r="F130" s="26">
        <f t="shared" si="298"/>
        <v>1589001734</v>
      </c>
      <c r="G130" s="26">
        <f t="shared" si="298"/>
        <v>1695019363</v>
      </c>
      <c r="H130" s="26">
        <f t="shared" si="298"/>
        <v>1763254561</v>
      </c>
      <c r="I130" s="26">
        <f t="shared" si="298"/>
        <v>1797899391</v>
      </c>
      <c r="J130" s="26">
        <f t="shared" si="298"/>
        <v>1915414897</v>
      </c>
      <c r="K130" s="26">
        <f t="shared" si="298"/>
        <v>1983043126</v>
      </c>
      <c r="L130" s="26">
        <f t="shared" si="298"/>
        <v>2101411393</v>
      </c>
      <c r="M130" s="26"/>
      <c r="N130" s="26"/>
      <c r="O130" s="26"/>
      <c r="P130" s="26"/>
      <c r="Q130" s="26"/>
      <c r="R130" s="38"/>
    </row>
    <row r="131" spans="1:18" x14ac:dyDescent="0.3">
      <c r="A131" s="5" t="s">
        <v>38</v>
      </c>
      <c r="C131" s="10">
        <f>57707202*1000</f>
        <v>57707202000</v>
      </c>
      <c r="D131" s="10">
        <f>65485103*1000</f>
        <v>65485103000</v>
      </c>
      <c r="E131" s="10">
        <f>72997198*1000</f>
        <v>72997198000</v>
      </c>
      <c r="F131" s="10">
        <f>77271598*1000</f>
        <v>77271598000</v>
      </c>
      <c r="G131" s="10">
        <f>76883017*1000</f>
        <v>76883017000</v>
      </c>
      <c r="H131" s="10">
        <f>77940608*1000</f>
        <v>77940608000</v>
      </c>
      <c r="I131" s="10">
        <f>79199166*1000</f>
        <v>79199166000</v>
      </c>
      <c r="J131" s="10">
        <f>87417911*1000</f>
        <v>87417911000</v>
      </c>
      <c r="K131" s="10">
        <f>86742632*1000</f>
        <v>86742632000</v>
      </c>
      <c r="L131" s="10">
        <f>K131*(1+K134)</f>
        <v>91393940278.938766</v>
      </c>
      <c r="M131" s="10"/>
      <c r="N131" s="10"/>
      <c r="O131" s="10"/>
      <c r="P131" s="10"/>
      <c r="Q131" s="10"/>
      <c r="R131" s="38"/>
    </row>
    <row r="132" spans="1:18" x14ac:dyDescent="0.3">
      <c r="A132" s="5" t="s">
        <v>57</v>
      </c>
      <c r="C132" s="35">
        <f>C130/C131</f>
        <v>2.4685611806304523E-2</v>
      </c>
      <c r="D132" s="35">
        <f t="shared" ref="D132:L132" si="299">D130/D131</f>
        <v>2.2043485829135828E-2</v>
      </c>
      <c r="E132" s="35">
        <f t="shared" si="299"/>
        <v>2.1106047741722908E-2</v>
      </c>
      <c r="F132" s="35">
        <f t="shared" si="299"/>
        <v>2.056385237432258E-2</v>
      </c>
      <c r="G132" s="35">
        <f t="shared" si="299"/>
        <v>2.2046733194666386E-2</v>
      </c>
      <c r="H132" s="35">
        <f t="shared" si="299"/>
        <v>2.2623053710332873E-2</v>
      </c>
      <c r="I132" s="35">
        <f t="shared" si="299"/>
        <v>2.2700988934656205E-2</v>
      </c>
      <c r="J132" s="35">
        <f t="shared" si="299"/>
        <v>2.1911012000732893E-2</v>
      </c>
      <c r="K132" s="35">
        <f t="shared" si="299"/>
        <v>2.2861228444163419E-2</v>
      </c>
      <c r="L132" s="35">
        <f t="shared" si="299"/>
        <v>2.2992896318797394E-2</v>
      </c>
      <c r="M132" s="35"/>
      <c r="N132" s="35"/>
      <c r="O132" s="35"/>
      <c r="P132" s="35"/>
      <c r="Q132" s="35"/>
      <c r="R132" s="38"/>
    </row>
    <row r="133" spans="1:18" hidden="1" x14ac:dyDescent="0.3">
      <c r="D133" s="24">
        <f>(D131-C131)/C131</f>
        <v>0.13478215422747405</v>
      </c>
      <c r="E133" s="24">
        <f t="shared" ref="E133:K133" si="300">(E131-D131)/D131</f>
        <v>0.1147145634023054</v>
      </c>
      <c r="F133" s="24">
        <f t="shared" si="300"/>
        <v>5.8555672232788993E-2</v>
      </c>
      <c r="G133" s="24">
        <f t="shared" si="300"/>
        <v>-5.0287687851362931E-3</v>
      </c>
      <c r="H133" s="24">
        <f t="shared" si="300"/>
        <v>1.3755846756117804E-2</v>
      </c>
      <c r="I133" s="24">
        <f t="shared" si="300"/>
        <v>1.6147654378061819E-2</v>
      </c>
      <c r="J133" s="24">
        <f t="shared" si="300"/>
        <v>0.1037731255907417</v>
      </c>
      <c r="K133" s="24">
        <f t="shared" si="300"/>
        <v>-7.7247213102587184E-3</v>
      </c>
      <c r="R133" s="38"/>
    </row>
    <row r="134" spans="1:18" hidden="1" x14ac:dyDescent="0.3">
      <c r="K134" s="31">
        <f>SUM(D133:K133)/8</f>
        <v>5.3621940811511844E-2</v>
      </c>
      <c r="R134" s="38"/>
    </row>
    <row r="135" spans="1:18" x14ac:dyDescent="0.3">
      <c r="K135" s="31"/>
      <c r="R135" s="38"/>
    </row>
    <row r="136" spans="1:18" hidden="1" x14ac:dyDescent="0.3">
      <c r="K136" s="31"/>
      <c r="R136" s="38"/>
    </row>
    <row r="137" spans="1:18" x14ac:dyDescent="0.3">
      <c r="A137" s="5" t="s">
        <v>58</v>
      </c>
      <c r="K137" s="31"/>
      <c r="R137" s="38"/>
    </row>
    <row r="138" spans="1:18" x14ac:dyDescent="0.3">
      <c r="A138" s="5" t="s">
        <v>47</v>
      </c>
      <c r="R138" s="38"/>
    </row>
    <row r="139" spans="1:18" x14ac:dyDescent="0.3">
      <c r="A139" s="5" t="s">
        <v>38</v>
      </c>
      <c r="C139" s="8">
        <f>150118526*1000</f>
        <v>150118526000</v>
      </c>
      <c r="D139" s="8">
        <f>163761546*1000</f>
        <v>163761546000</v>
      </c>
      <c r="E139" s="8">
        <f>175491324*1000</f>
        <v>175491324000</v>
      </c>
      <c r="F139" s="8">
        <f>187853404*1000</f>
        <v>187853404000</v>
      </c>
      <c r="G139" s="8">
        <f>193498304*1000</f>
        <v>193498304000</v>
      </c>
      <c r="H139" s="8">
        <f>197451578*1000</f>
        <v>197451578000</v>
      </c>
      <c r="I139" s="8">
        <f>202942123*1000</f>
        <v>202942123000</v>
      </c>
      <c r="J139" s="8">
        <f>218366056*1000</f>
        <v>218366056000</v>
      </c>
      <c r="K139" s="8">
        <f>224807529*1000</f>
        <v>224807529000</v>
      </c>
      <c r="L139" s="8">
        <f>243471226*1000</f>
        <v>243471226000</v>
      </c>
      <c r="M139" s="8"/>
      <c r="N139" s="8"/>
      <c r="O139" s="8"/>
      <c r="P139" s="8"/>
      <c r="Q139" s="8"/>
      <c r="R139" s="38"/>
    </row>
    <row r="140" spans="1:18" x14ac:dyDescent="0.3">
      <c r="A140" s="5" t="s">
        <v>57</v>
      </c>
      <c r="R140" s="38"/>
    </row>
    <row r="141" spans="1:18" x14ac:dyDescent="0.3">
      <c r="R141" s="38"/>
    </row>
    <row r="142" spans="1:18" x14ac:dyDescent="0.3">
      <c r="A142" s="5" t="s">
        <v>59</v>
      </c>
      <c r="R142" s="38"/>
    </row>
    <row r="143" spans="1:18" x14ac:dyDescent="0.3">
      <c r="A143" s="5" t="s">
        <v>47</v>
      </c>
      <c r="C143" s="28">
        <v>178705957</v>
      </c>
      <c r="D143" s="28">
        <v>198313157</v>
      </c>
      <c r="E143" s="28">
        <v>211888986</v>
      </c>
      <c r="F143" s="28">
        <v>225746506</v>
      </c>
      <c r="G143" s="28">
        <v>218479839</v>
      </c>
      <c r="H143" s="28">
        <v>247353348</v>
      </c>
      <c r="I143" s="28">
        <v>248851136</v>
      </c>
      <c r="J143" s="28">
        <v>307926771</v>
      </c>
      <c r="K143" s="28">
        <v>261245957</v>
      </c>
      <c r="L143" s="28">
        <v>296526816</v>
      </c>
      <c r="M143" s="29"/>
      <c r="N143" s="29"/>
      <c r="O143" s="29"/>
      <c r="P143" s="29"/>
      <c r="Q143" s="29"/>
      <c r="R143" s="38"/>
    </row>
    <row r="144" spans="1:18" x14ac:dyDescent="0.3">
      <c r="A144" s="5" t="s">
        <v>66</v>
      </c>
      <c r="C144" s="30">
        <v>175472</v>
      </c>
      <c r="D144" s="30">
        <v>4310001</v>
      </c>
      <c r="E144" s="30">
        <v>192218</v>
      </c>
      <c r="F144" s="30">
        <v>4809</v>
      </c>
      <c r="G144" s="30">
        <v>120405</v>
      </c>
      <c r="H144" s="30">
        <v>39530436</v>
      </c>
      <c r="I144" s="30">
        <v>10018001</v>
      </c>
      <c r="J144" s="30">
        <v>78565917</v>
      </c>
      <c r="K144" s="30">
        <v>6700000</v>
      </c>
      <c r="L144" s="30">
        <v>13983004</v>
      </c>
      <c r="M144" s="26"/>
      <c r="N144" s="26"/>
      <c r="O144" s="26"/>
      <c r="P144" s="26"/>
      <c r="Q144" s="26"/>
      <c r="R144" s="38"/>
    </row>
    <row r="145" spans="1:18" x14ac:dyDescent="0.3">
      <c r="A145" s="5" t="s">
        <v>65</v>
      </c>
      <c r="C145" s="29">
        <f>C143-C144</f>
        <v>178530485</v>
      </c>
      <c r="D145" s="29">
        <f t="shared" ref="D145:L145" si="301">D143-D144</f>
        <v>194003156</v>
      </c>
      <c r="E145" s="29">
        <f t="shared" si="301"/>
        <v>211696768</v>
      </c>
      <c r="F145" s="29">
        <f t="shared" si="301"/>
        <v>225741697</v>
      </c>
      <c r="G145" s="29">
        <f t="shared" si="301"/>
        <v>218359434</v>
      </c>
      <c r="H145" s="29">
        <f t="shared" si="301"/>
        <v>207822912</v>
      </c>
      <c r="I145" s="29">
        <f t="shared" si="301"/>
        <v>238833135</v>
      </c>
      <c r="J145" s="29">
        <f t="shared" si="301"/>
        <v>229360854</v>
      </c>
      <c r="K145" s="29">
        <f t="shared" si="301"/>
        <v>254545957</v>
      </c>
      <c r="L145" s="29">
        <f t="shared" si="301"/>
        <v>282543812</v>
      </c>
      <c r="M145" s="29"/>
      <c r="N145" s="29"/>
      <c r="O145" s="29"/>
      <c r="P145" s="29"/>
      <c r="Q145" s="29"/>
      <c r="R145" s="38"/>
    </row>
    <row r="146" spans="1:18" x14ac:dyDescent="0.3">
      <c r="A146" s="5" t="s">
        <v>38</v>
      </c>
    </row>
    <row r="147" spans="1:18" x14ac:dyDescent="0.3">
      <c r="A147" s="5" t="s">
        <v>57</v>
      </c>
    </row>
    <row r="149" spans="1:18" x14ac:dyDescent="0.3">
      <c r="A149" s="5" t="s">
        <v>60</v>
      </c>
    </row>
    <row r="150" spans="1:18" x14ac:dyDescent="0.3">
      <c r="A150" s="5" t="s">
        <v>47</v>
      </c>
    </row>
    <row r="151" spans="1:18" x14ac:dyDescent="0.3">
      <c r="A151" s="5" t="s">
        <v>38</v>
      </c>
    </row>
    <row r="152" spans="1:18" x14ac:dyDescent="0.3">
      <c r="A152" s="5" t="s">
        <v>57</v>
      </c>
    </row>
    <row r="154" spans="1:18" x14ac:dyDescent="0.3">
      <c r="A154" s="5" t="s">
        <v>61</v>
      </c>
    </row>
    <row r="155" spans="1:18" x14ac:dyDescent="0.3">
      <c r="A155" s="5" t="s">
        <v>47</v>
      </c>
    </row>
    <row r="156" spans="1:18" x14ac:dyDescent="0.3">
      <c r="A156" s="5" t="s">
        <v>38</v>
      </c>
    </row>
    <row r="157" spans="1:18" x14ac:dyDescent="0.3">
      <c r="A157" s="5" t="s">
        <v>57</v>
      </c>
    </row>
    <row r="159" spans="1:18" x14ac:dyDescent="0.3">
      <c r="A159" s="5" t="s">
        <v>62</v>
      </c>
    </row>
    <row r="160" spans="1:18" x14ac:dyDescent="0.3">
      <c r="A160" s="5" t="s">
        <v>47</v>
      </c>
    </row>
    <row r="161" spans="1:17" x14ac:dyDescent="0.3">
      <c r="A161" s="5" t="s">
        <v>38</v>
      </c>
    </row>
    <row r="162" spans="1:17" x14ac:dyDescent="0.3">
      <c r="A162" s="5" t="s">
        <v>57</v>
      </c>
    </row>
    <row r="164" spans="1:17" x14ac:dyDescent="0.3">
      <c r="A164" s="5" t="s">
        <v>63</v>
      </c>
    </row>
    <row r="165" spans="1:17" x14ac:dyDescent="0.3">
      <c r="A165" s="5" t="s">
        <v>47</v>
      </c>
    </row>
    <row r="166" spans="1:17" x14ac:dyDescent="0.3">
      <c r="A166" s="5" t="s">
        <v>38</v>
      </c>
    </row>
    <row r="167" spans="1:17" x14ac:dyDescent="0.3">
      <c r="A167" s="5" t="s">
        <v>57</v>
      </c>
    </row>
    <row r="169" spans="1:17" x14ac:dyDescent="0.3">
      <c r="A169" s="5" t="s">
        <v>64</v>
      </c>
    </row>
    <row r="170" spans="1:17" x14ac:dyDescent="0.3">
      <c r="A170" s="5" t="s">
        <v>47</v>
      </c>
    </row>
    <row r="171" spans="1:17" x14ac:dyDescent="0.3">
      <c r="A171" s="5" t="s">
        <v>38</v>
      </c>
    </row>
    <row r="172" spans="1:17" x14ac:dyDescent="0.3">
      <c r="A172" s="5" t="s">
        <v>57</v>
      </c>
    </row>
    <row r="175" spans="1:17" x14ac:dyDescent="0.3">
      <c r="P175" s="3" t="s">
        <v>79</v>
      </c>
      <c r="Q175" s="8">
        <f>+Q11</f>
        <v>21977608</v>
      </c>
    </row>
    <row r="176" spans="1:17" x14ac:dyDescent="0.3">
      <c r="P176" s="3" t="s">
        <v>81</v>
      </c>
      <c r="Q176" s="8">
        <f>+Q17</f>
        <v>24603553</v>
      </c>
    </row>
    <row r="177" spans="16:17" x14ac:dyDescent="0.3">
      <c r="P177" s="3" t="s">
        <v>96</v>
      </c>
      <c r="Q177" s="8">
        <f>+Q22</f>
        <v>14961804</v>
      </c>
    </row>
    <row r="178" spans="16:17" x14ac:dyDescent="0.3">
      <c r="P178" s="3" t="s">
        <v>85</v>
      </c>
      <c r="Q178" s="8">
        <f>+Q30</f>
        <v>3120758</v>
      </c>
    </row>
    <row r="179" spans="16:17" x14ac:dyDescent="0.3">
      <c r="P179" s="3" t="s">
        <v>98</v>
      </c>
      <c r="Q179" s="8">
        <f>+Q46</f>
        <v>51160949</v>
      </c>
    </row>
    <row r="180" spans="16:17" x14ac:dyDescent="0.3">
      <c r="P180" s="3" t="s">
        <v>97</v>
      </c>
      <c r="Q180" s="8">
        <f>+Q35</f>
        <v>6510282</v>
      </c>
    </row>
    <row r="181" spans="16:17" x14ac:dyDescent="0.3">
      <c r="P181" s="3" t="s">
        <v>28</v>
      </c>
      <c r="Q181" s="8">
        <f>+Q50</f>
        <v>1533364</v>
      </c>
    </row>
    <row r="182" spans="16:17" x14ac:dyDescent="0.3">
      <c r="P182" s="3" t="s">
        <v>99</v>
      </c>
      <c r="Q182" s="8">
        <f>+Q53</f>
        <v>2203876</v>
      </c>
    </row>
    <row r="183" spans="16:17" x14ac:dyDescent="0.3">
      <c r="P183" s="3" t="s">
        <v>30</v>
      </c>
      <c r="Q183" s="8">
        <f>+Q63</f>
        <v>1219811</v>
      </c>
    </row>
    <row r="184" spans="16:17" x14ac:dyDescent="0.3">
      <c r="P184" s="3" t="s">
        <v>100</v>
      </c>
      <c r="Q184" s="8">
        <f>+Q66</f>
        <v>5671053</v>
      </c>
    </row>
    <row r="185" spans="16:17" x14ac:dyDescent="0.3">
      <c r="P185" s="3" t="s">
        <v>101</v>
      </c>
      <c r="Q185" s="8">
        <f>+Q70</f>
        <v>1733431</v>
      </c>
    </row>
    <row r="186" spans="16:17" x14ac:dyDescent="0.3">
      <c r="Q186" s="8">
        <f>SUM(Q175:Q185)</f>
        <v>134696489</v>
      </c>
    </row>
  </sheetData>
  <phoneticPr fontId="3" type="noConversion"/>
  <pageMargins left="0.39" right="0.28999999999999998" top="0.73" bottom="0.56000000000000005" header="0.45" footer="0.31"/>
  <pageSetup scale="58" orientation="landscape" r:id="rId1"/>
  <headerFooter alignWithMargins="0">
    <oddFooter>&amp;Lmfiles;MEBAILEY@redmond.gov&amp;CPage &amp;P&amp;R&amp;D</oddFooter>
  </headerFooter>
  <rowBreaks count="1" manualBreakCount="1">
    <brk id="136" max="16383" man="1"/>
  </rowBreaks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41"/>
  <sheetViews>
    <sheetView zoomScaleNormal="100" workbookViewId="0">
      <selection activeCell="C26" sqref="C26"/>
    </sheetView>
  </sheetViews>
  <sheetFormatPr defaultRowHeight="13" x14ac:dyDescent="0.3"/>
  <cols>
    <col min="1" max="1" width="5.796875" style="73" bestFit="1" customWidth="1"/>
    <col min="2" max="2" width="6.69921875" customWidth="1"/>
    <col min="3" max="3" width="89" customWidth="1"/>
  </cols>
  <sheetData>
    <row r="2" spans="1:3" ht="15" x14ac:dyDescent="0.3">
      <c r="A2" s="74" t="s">
        <v>47</v>
      </c>
    </row>
    <row r="3" spans="1:3" x14ac:dyDescent="0.3">
      <c r="A3" s="73">
        <v>2007</v>
      </c>
      <c r="C3" t="s">
        <v>115</v>
      </c>
    </row>
    <row r="4" spans="1:3" x14ac:dyDescent="0.3">
      <c r="B4" t="s">
        <v>102</v>
      </c>
    </row>
    <row r="5" spans="1:3" x14ac:dyDescent="0.3">
      <c r="C5" t="s">
        <v>103</v>
      </c>
    </row>
    <row r="6" spans="1:3" x14ac:dyDescent="0.3">
      <c r="B6" t="s">
        <v>104</v>
      </c>
    </row>
    <row r="7" spans="1:3" x14ac:dyDescent="0.3">
      <c r="C7" t="s">
        <v>105</v>
      </c>
    </row>
    <row r="8" spans="1:3" x14ac:dyDescent="0.3">
      <c r="C8" t="s">
        <v>106</v>
      </c>
    </row>
    <row r="9" spans="1:3" x14ac:dyDescent="0.3">
      <c r="B9" t="s">
        <v>107</v>
      </c>
    </row>
    <row r="10" spans="1:3" x14ac:dyDescent="0.3">
      <c r="C10" t="s">
        <v>108</v>
      </c>
    </row>
    <row r="11" spans="1:3" x14ac:dyDescent="0.3">
      <c r="C11" t="s">
        <v>109</v>
      </c>
    </row>
    <row r="12" spans="1:3" x14ac:dyDescent="0.3">
      <c r="B12" t="s">
        <v>110</v>
      </c>
    </row>
    <row r="13" spans="1:3" x14ac:dyDescent="0.3">
      <c r="C13" t="s">
        <v>111</v>
      </c>
    </row>
    <row r="15" spans="1:3" x14ac:dyDescent="0.3">
      <c r="A15" s="73">
        <v>2008</v>
      </c>
      <c r="C15" t="s">
        <v>114</v>
      </c>
    </row>
    <row r="16" spans="1:3" x14ac:dyDescent="0.3">
      <c r="B16" t="s">
        <v>112</v>
      </c>
    </row>
    <row r="17" spans="1:3" x14ac:dyDescent="0.3">
      <c r="C17" t="s">
        <v>113</v>
      </c>
    </row>
    <row r="20" spans="1:3" x14ac:dyDescent="0.3">
      <c r="A20" s="73">
        <v>2009</v>
      </c>
      <c r="C20" t="s">
        <v>116</v>
      </c>
    </row>
    <row r="21" spans="1:3" x14ac:dyDescent="0.3">
      <c r="B21" t="s">
        <v>117</v>
      </c>
    </row>
    <row r="22" spans="1:3" x14ac:dyDescent="0.3">
      <c r="C22" t="s">
        <v>118</v>
      </c>
    </row>
    <row r="23" spans="1:3" x14ac:dyDescent="0.3">
      <c r="B23" t="s">
        <v>119</v>
      </c>
    </row>
    <row r="24" spans="1:3" x14ac:dyDescent="0.3">
      <c r="C24" t="s">
        <v>120</v>
      </c>
    </row>
    <row r="25" spans="1:3" x14ac:dyDescent="0.3">
      <c r="C25" t="s">
        <v>131</v>
      </c>
    </row>
    <row r="27" spans="1:3" x14ac:dyDescent="0.3">
      <c r="A27" s="73">
        <v>2010</v>
      </c>
      <c r="C27" t="s">
        <v>121</v>
      </c>
    </row>
    <row r="28" spans="1:3" x14ac:dyDescent="0.3">
      <c r="B28" t="s">
        <v>123</v>
      </c>
    </row>
    <row r="29" spans="1:3" x14ac:dyDescent="0.3">
      <c r="C29" t="s">
        <v>122</v>
      </c>
    </row>
    <row r="31" spans="1:3" x14ac:dyDescent="0.3">
      <c r="A31" s="73">
        <v>2011</v>
      </c>
    </row>
    <row r="32" spans="1:3" x14ac:dyDescent="0.3">
      <c r="B32" s="2" t="s">
        <v>124</v>
      </c>
    </row>
    <row r="33" spans="1:3" x14ac:dyDescent="0.3">
      <c r="C33" t="s">
        <v>103</v>
      </c>
    </row>
    <row r="35" spans="1:3" x14ac:dyDescent="0.3">
      <c r="A35" s="73" t="s">
        <v>125</v>
      </c>
      <c r="C35" s="2" t="s">
        <v>126</v>
      </c>
    </row>
    <row r="37" spans="1:3" ht="15" x14ac:dyDescent="0.3">
      <c r="A37" s="74" t="s">
        <v>38</v>
      </c>
    </row>
    <row r="38" spans="1:3" x14ac:dyDescent="0.3">
      <c r="A38" s="73" t="s">
        <v>127</v>
      </c>
    </row>
    <row r="39" spans="1:3" x14ac:dyDescent="0.3">
      <c r="A39" s="73" t="s">
        <v>128</v>
      </c>
    </row>
    <row r="40" spans="1:3" x14ac:dyDescent="0.3">
      <c r="B40" s="2" t="s">
        <v>129</v>
      </c>
    </row>
    <row r="41" spans="1:3" x14ac:dyDescent="0.3">
      <c r="B41" s="2" t="s">
        <v>130</v>
      </c>
    </row>
  </sheetData>
  <pageMargins left="0.31" right="0.17" top="0.75" bottom="0.75" header="0.3" footer="0.3"/>
  <pageSetup orientation="portrait" r:id="rId1"/>
  <headerFooter>
    <oddHeader>&amp;C&amp;"Times New Roman,Bold"&amp;11City of Redmond Price of Government
Analysis of Variances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4:Z66"/>
  <sheetViews>
    <sheetView topLeftCell="A28" workbookViewId="0">
      <selection activeCell="S49" sqref="S49"/>
    </sheetView>
  </sheetViews>
  <sheetFormatPr defaultRowHeight="13" x14ac:dyDescent="0.3"/>
  <cols>
    <col min="1" max="1" width="14.796875" customWidth="1"/>
    <col min="2" max="2" width="18" customWidth="1"/>
    <col min="3" max="3" width="10.296875" bestFit="1" customWidth="1"/>
    <col min="4" max="17" width="10.19921875" bestFit="1" customWidth="1"/>
    <col min="19" max="19" width="10.5" bestFit="1" customWidth="1"/>
    <col min="20" max="20" width="11.296875" customWidth="1"/>
    <col min="21" max="21" width="12" customWidth="1"/>
    <col min="22" max="22" width="11.796875" customWidth="1"/>
  </cols>
  <sheetData>
    <row r="34" spans="2:26" x14ac:dyDescent="0.3">
      <c r="C34">
        <f>+C48</f>
        <v>1997</v>
      </c>
      <c r="D34">
        <f t="shared" ref="D34:P34" si="0">+D48</f>
        <v>1998</v>
      </c>
      <c r="E34">
        <f t="shared" si="0"/>
        <v>1999</v>
      </c>
      <c r="F34">
        <f t="shared" si="0"/>
        <v>2000</v>
      </c>
      <c r="G34">
        <f t="shared" si="0"/>
        <v>2001</v>
      </c>
      <c r="H34">
        <f t="shared" si="0"/>
        <v>2002</v>
      </c>
      <c r="I34">
        <f t="shared" si="0"/>
        <v>2003</v>
      </c>
      <c r="J34">
        <f t="shared" si="0"/>
        <v>2004</v>
      </c>
      <c r="K34">
        <f t="shared" si="0"/>
        <v>2005</v>
      </c>
      <c r="L34">
        <f t="shared" si="0"/>
        <v>2006</v>
      </c>
      <c r="M34">
        <f t="shared" si="0"/>
        <v>2007</v>
      </c>
      <c r="N34">
        <f t="shared" si="0"/>
        <v>2008</v>
      </c>
      <c r="O34">
        <f t="shared" si="0"/>
        <v>2009</v>
      </c>
      <c r="P34">
        <f t="shared" si="0"/>
        <v>2010</v>
      </c>
    </row>
    <row r="35" spans="2:26" x14ac:dyDescent="0.3">
      <c r="B35" t="str">
        <f>+POG!A101</f>
        <v>Property Tax</v>
      </c>
      <c r="C35" s="32">
        <f>+POG!C102</f>
        <v>7.9003217038494111E-3</v>
      </c>
      <c r="D35" s="32">
        <f>+POG!D102</f>
        <v>8.0370315765690443E-3</v>
      </c>
      <c r="E35" s="32">
        <f>+POG!E102</f>
        <v>7.9059721063508455E-3</v>
      </c>
      <c r="F35" s="32">
        <f>+POG!F102</f>
        <v>7.4626137024219937E-3</v>
      </c>
      <c r="G35" s="32">
        <f>+POG!G102</f>
        <v>7.2485355748440053E-3</v>
      </c>
      <c r="H35" s="32">
        <f>+POG!H102</f>
        <v>7.0831265802034317E-3</v>
      </c>
      <c r="I35" s="32">
        <f>+POG!I102</f>
        <v>6.8621004762689031E-3</v>
      </c>
      <c r="J35" s="32">
        <f>+POG!J102</f>
        <v>6.7406281263698662E-3</v>
      </c>
      <c r="K35" s="32">
        <f>+POG!K102</f>
        <v>7.1434702749107138E-3</v>
      </c>
      <c r="L35" s="32">
        <f>+POG!L102</f>
        <v>6.009687792927783E-3</v>
      </c>
      <c r="M35" s="32">
        <f>+POG!M102</f>
        <v>6.2690518115423614E-3</v>
      </c>
      <c r="N35" s="32">
        <f>+POG!N102</f>
        <v>8.2914727430776908E-3</v>
      </c>
      <c r="O35" s="32">
        <f>+POG!O102</f>
        <v>8.6803761750963229E-3</v>
      </c>
      <c r="P35" s="32">
        <f>+POG!P102</f>
        <v>8.7178997789372596E-3</v>
      </c>
    </row>
    <row r="36" spans="2:26" x14ac:dyDescent="0.3">
      <c r="B36" t="str">
        <f>+POG!A103</f>
        <v>Sales Tax</v>
      </c>
      <c r="C36" s="32">
        <f>+POG!C104</f>
        <v>1.1010675887680363E-2</v>
      </c>
      <c r="D36" s="32">
        <f>+POG!D104</f>
        <v>1.0566746219517491E-2</v>
      </c>
      <c r="E36" s="32">
        <f>+POG!E104</f>
        <v>1.1816115935465945E-2</v>
      </c>
      <c r="F36" s="32">
        <f>+POG!F104</f>
        <v>1.1129588229055331E-2</v>
      </c>
      <c r="G36" s="32">
        <f>+POG!G104</f>
        <v>1.0891203041667049E-2</v>
      </c>
      <c r="H36" s="32">
        <f>+POG!H104</f>
        <v>8.5951863286710135E-3</v>
      </c>
      <c r="I36" s="32">
        <f>+POG!I104</f>
        <v>8.9706507528917682E-3</v>
      </c>
      <c r="J36" s="32">
        <f>+POG!J104</f>
        <v>9.1484760743423352E-3</v>
      </c>
      <c r="K36" s="32">
        <f>+POG!K104</f>
        <v>8.9210567926571189E-3</v>
      </c>
      <c r="L36" s="32">
        <f>+POG!L104</f>
        <v>9.4254430588745323E-3</v>
      </c>
      <c r="M36" s="32">
        <f>+POG!M104</f>
        <v>1.1599250197316495E-2</v>
      </c>
      <c r="N36" s="32">
        <f>+POG!N104</f>
        <v>9.0862811306750158E-3</v>
      </c>
      <c r="O36" s="32">
        <f>+POG!O104</f>
        <v>8.4794865275750891E-3</v>
      </c>
      <c r="P36" s="32">
        <f>+POG!P104</f>
        <v>7.8227276138787133E-3</v>
      </c>
    </row>
    <row r="37" spans="2:26" x14ac:dyDescent="0.3">
      <c r="B37" t="str">
        <f>+POG!A105</f>
        <v>Utility Taxes</v>
      </c>
      <c r="C37" s="32">
        <f>+POG!C106</f>
        <v>5.7764942752627779E-3</v>
      </c>
      <c r="D37" s="32">
        <f>+POG!D106</f>
        <v>5.9227669032203244E-3</v>
      </c>
      <c r="E37" s="32">
        <f>+POG!E106</f>
        <v>6.4371772643816213E-3</v>
      </c>
      <c r="F37" s="32">
        <f>+POG!F106</f>
        <v>6.8581690545529723E-3</v>
      </c>
      <c r="G37" s="32">
        <f>+POG!G106</f>
        <v>6.3362886890897859E-3</v>
      </c>
      <c r="H37" s="32">
        <f>+POG!H106</f>
        <v>5.8997089135402001E-3</v>
      </c>
      <c r="I37" s="32">
        <f>+POG!I106</f>
        <v>6.2066738979138945E-3</v>
      </c>
      <c r="J37" s="32">
        <f>+POG!J106</f>
        <v>5.5432193511674591E-3</v>
      </c>
      <c r="K37" s="32">
        <f>+POG!K106</f>
        <v>5.934845505309305E-3</v>
      </c>
      <c r="L37" s="32">
        <f>+POG!L106</f>
        <v>6.568233550881355E-3</v>
      </c>
      <c r="M37" s="32">
        <f>+POG!M106</f>
        <v>7.7983911974534251E-3</v>
      </c>
      <c r="N37" s="32">
        <f>+POG!N106</f>
        <v>7.0082625534758445E-3</v>
      </c>
      <c r="O37" s="32">
        <f>+POG!O106</f>
        <v>7.0662779064758954E-3</v>
      </c>
      <c r="P37" s="32">
        <f>+POG!P106</f>
        <v>6.1977074243898143E-3</v>
      </c>
    </row>
    <row r="38" spans="2:26" x14ac:dyDescent="0.3">
      <c r="B38" t="str">
        <f>+POG!A107</f>
        <v>Other Taxes</v>
      </c>
      <c r="C38" s="32">
        <f>+POG!C108</f>
        <v>2.0674710895667576E-3</v>
      </c>
      <c r="D38" s="32">
        <f>+POG!D108</f>
        <v>2.3921677983769858E-3</v>
      </c>
      <c r="E38" s="32">
        <f>+POG!E108</f>
        <v>3.2106620495099582E-3</v>
      </c>
      <c r="F38" s="32">
        <f>+POG!F108</f>
        <v>1.8668668948822998E-3</v>
      </c>
      <c r="G38" s="32">
        <f>+POG!G108</f>
        <v>2.3964131825125906E-3</v>
      </c>
      <c r="H38" s="32">
        <f>+POG!H108</f>
        <v>2.2005103606463337E-3</v>
      </c>
      <c r="I38" s="32">
        <f>+POG!I108</f>
        <v>1.9762925659890054E-3</v>
      </c>
      <c r="J38" s="32">
        <f>+POG!J108</f>
        <v>2.33835298225336E-3</v>
      </c>
      <c r="K38" s="32">
        <f>+POG!K108</f>
        <v>3.0210718073421421E-3</v>
      </c>
      <c r="L38" s="32">
        <f>+POG!L108</f>
        <v>3.8779566007348539E-3</v>
      </c>
      <c r="M38" s="32">
        <f>+POG!M108</f>
        <v>5.2343816108718693E-3</v>
      </c>
      <c r="N38" s="32">
        <f>+POG!N108</f>
        <v>1.5984170889479156E-3</v>
      </c>
      <c r="O38" s="32">
        <f>+POG!O108</f>
        <v>1.3290538965026206E-3</v>
      </c>
      <c r="P38" s="32">
        <f>+POG!P108</f>
        <v>1.4024505674409301E-3</v>
      </c>
    </row>
    <row r="39" spans="2:26" x14ac:dyDescent="0.3">
      <c r="B39" t="str">
        <f>+POG!A109</f>
        <v>Licenses / Permits</v>
      </c>
      <c r="C39" s="32">
        <f>+POG!C110</f>
        <v>2.4693297027954392E-3</v>
      </c>
      <c r="D39" s="32">
        <f>+POG!D110</f>
        <v>2.7016411978257799E-3</v>
      </c>
      <c r="E39" s="32">
        <f>+POG!E110</f>
        <v>3.0080200380198574E-3</v>
      </c>
      <c r="F39" s="32">
        <f>+POG!F110</f>
        <v>2.6935620170014068E-3</v>
      </c>
      <c r="G39" s="32">
        <f>+POG!G110</f>
        <v>2.0558384407170058E-3</v>
      </c>
      <c r="H39" s="32">
        <f>+POG!H110</f>
        <v>2.2237659056712077E-3</v>
      </c>
      <c r="I39" s="32">
        <f>+POG!I110</f>
        <v>2.2842371707355873E-3</v>
      </c>
      <c r="J39" s="32">
        <f>+POG!J110</f>
        <v>1.8657057235312775E-3</v>
      </c>
      <c r="K39" s="32">
        <f>+POG!K110</f>
        <v>2.6979405181194378E-3</v>
      </c>
      <c r="L39" s="32">
        <f>+POG!L110</f>
        <v>3.6375945738866588E-3</v>
      </c>
      <c r="M39" s="32">
        <f>+POG!M110</f>
        <v>4.7696959748973417E-3</v>
      </c>
      <c r="N39" s="32">
        <f>+POG!N110</f>
        <v>3.7008245336440323E-3</v>
      </c>
      <c r="O39" s="32">
        <f>+POG!O110</f>
        <v>3.0842898735408348E-3</v>
      </c>
      <c r="P39" s="32">
        <f>+POG!P110</f>
        <v>2.7168107860959939E-3</v>
      </c>
    </row>
    <row r="40" spans="2:26" x14ac:dyDescent="0.3">
      <c r="B40" t="str">
        <f>+POG!A111</f>
        <v>Charge for Service</v>
      </c>
      <c r="C40" s="32">
        <f>+POG!C112</f>
        <v>1.4278873268820647E-2</v>
      </c>
      <c r="D40" s="32">
        <f>+POG!D112</f>
        <v>1.4515436709758064E-2</v>
      </c>
      <c r="E40" s="32">
        <f>+POG!E112</f>
        <v>1.6540761247829258E-2</v>
      </c>
      <c r="F40" s="32">
        <f>+POG!F112</f>
        <v>1.8890980424419158E-2</v>
      </c>
      <c r="G40" s="32">
        <f>+POG!G112</f>
        <v>1.6243509605975676E-2</v>
      </c>
      <c r="H40" s="32">
        <f>+POG!H112</f>
        <v>1.557109204909935E-2</v>
      </c>
      <c r="I40" s="32">
        <f>+POG!I112</f>
        <v>1.680643917832406E-2</v>
      </c>
      <c r="J40" s="32">
        <f>+POG!J112</f>
        <v>1.8221177920114923E-2</v>
      </c>
      <c r="K40" s="32">
        <f>+POG!K112</f>
        <v>1.734832542501575E-2</v>
      </c>
      <c r="L40" s="32">
        <f>+POG!L112</f>
        <v>1.7616186122130825E-2</v>
      </c>
      <c r="M40" s="32">
        <f>+POG!M112</f>
        <v>2.2433145094165739E-2</v>
      </c>
      <c r="N40" s="32">
        <f>+POG!N112</f>
        <v>2.2341163837345725E-2</v>
      </c>
      <c r="O40" s="32">
        <f>+POG!O112</f>
        <v>2.4132082282762625E-2</v>
      </c>
      <c r="P40" s="32">
        <f>+POG!P112</f>
        <v>1.9768344041659641E-2</v>
      </c>
    </row>
    <row r="41" spans="2:26" x14ac:dyDescent="0.3">
      <c r="B41" t="str">
        <f>+POG!A113</f>
        <v>All other sources</v>
      </c>
      <c r="C41" s="32">
        <f>+POG!C114</f>
        <v>9.5825182050749726E-3</v>
      </c>
      <c r="D41" s="32">
        <f>+POG!D114</f>
        <v>8.5564635778603605E-3</v>
      </c>
      <c r="E41" s="32">
        <f>+POG!E114</f>
        <v>9.1531025979273845E-3</v>
      </c>
      <c r="F41" s="32">
        <f>+POG!F114</f>
        <v>1.003705595088847E-2</v>
      </c>
      <c r="G41" s="32">
        <f>+POG!G114</f>
        <v>8.0695565559553671E-3</v>
      </c>
      <c r="H41" s="32">
        <f>+POG!H114</f>
        <v>8.4565992004019489E-3</v>
      </c>
      <c r="I41" s="32">
        <f>+POG!I114</f>
        <v>7.6980593662987953E-3</v>
      </c>
      <c r="J41" s="32">
        <f>+POG!J114</f>
        <v>6.137631022317229E-3</v>
      </c>
      <c r="K41" s="32">
        <f>+POG!K114</f>
        <v>5.3468936814432301E-3</v>
      </c>
      <c r="L41" s="32">
        <f>+POG!L114</f>
        <v>8.3358182509050676E-3</v>
      </c>
      <c r="M41" s="32">
        <f>+POG!M114</f>
        <v>1.2242826026084241E-2</v>
      </c>
      <c r="N41" s="32">
        <f>+POG!N114</f>
        <v>9.2791485927937022E-3</v>
      </c>
      <c r="O41" s="32">
        <f>+POG!O114</f>
        <v>1.374630150513499E-2</v>
      </c>
      <c r="P41" s="32">
        <f>+POG!P114</f>
        <v>7.4100418319279129E-3</v>
      </c>
    </row>
    <row r="42" spans="2:26" x14ac:dyDescent="0.3">
      <c r="B42" s="3" t="s">
        <v>93</v>
      </c>
      <c r="C42" s="53">
        <f>SUM(C35:C41)</f>
        <v>5.308568413305037E-2</v>
      </c>
      <c r="D42" s="53">
        <f t="shared" ref="D42:P42" si="1">SUM(D35:D41)</f>
        <v>5.2692253983128046E-2</v>
      </c>
      <c r="E42" s="53">
        <f t="shared" si="1"/>
        <v>5.807181123948487E-2</v>
      </c>
      <c r="F42" s="53">
        <f t="shared" si="1"/>
        <v>5.8938836273221634E-2</v>
      </c>
      <c r="G42" s="53">
        <f t="shared" si="1"/>
        <v>5.3241345090761477E-2</v>
      </c>
      <c r="H42" s="53">
        <f t="shared" si="1"/>
        <v>5.0029989338233487E-2</v>
      </c>
      <c r="I42" s="53">
        <f t="shared" si="1"/>
        <v>5.0804453408422018E-2</v>
      </c>
      <c r="J42" s="53">
        <f t="shared" si="1"/>
        <v>4.9995191200096455E-2</v>
      </c>
      <c r="K42" s="53">
        <f t="shared" si="1"/>
        <v>5.0413604004797691E-2</v>
      </c>
      <c r="L42" s="53">
        <f t="shared" si="1"/>
        <v>5.5470919950341077E-2</v>
      </c>
      <c r="M42" s="53">
        <f t="shared" si="1"/>
        <v>7.0346741912331479E-2</v>
      </c>
      <c r="N42" s="53">
        <f t="shared" si="1"/>
        <v>6.1305570479959923E-2</v>
      </c>
      <c r="O42" s="53">
        <f t="shared" si="1"/>
        <v>6.6517868167088379E-2</v>
      </c>
      <c r="P42" s="53">
        <f t="shared" si="1"/>
        <v>5.4035982044330265E-2</v>
      </c>
    </row>
    <row r="48" spans="2:26" x14ac:dyDescent="0.3">
      <c r="C48" s="1">
        <v>1997</v>
      </c>
      <c r="D48" s="1">
        <f>C48+1</f>
        <v>1998</v>
      </c>
      <c r="E48" s="1">
        <f t="shared" ref="E48:L48" si="2">D48+1</f>
        <v>1999</v>
      </c>
      <c r="F48" s="1">
        <f t="shared" si="2"/>
        <v>2000</v>
      </c>
      <c r="G48" s="1">
        <f t="shared" si="2"/>
        <v>2001</v>
      </c>
      <c r="H48" s="1">
        <f t="shared" si="2"/>
        <v>2002</v>
      </c>
      <c r="I48" s="1">
        <f t="shared" si="2"/>
        <v>2003</v>
      </c>
      <c r="J48" s="1">
        <f t="shared" si="2"/>
        <v>2004</v>
      </c>
      <c r="K48" s="1">
        <f t="shared" si="2"/>
        <v>2005</v>
      </c>
      <c r="L48" s="1">
        <f t="shared" si="2"/>
        <v>2006</v>
      </c>
      <c r="M48" s="1">
        <v>2007</v>
      </c>
      <c r="N48" s="1">
        <v>2008</v>
      </c>
      <c r="O48" s="1">
        <v>2009</v>
      </c>
      <c r="P48" s="1">
        <v>2010</v>
      </c>
      <c r="Q48" s="1">
        <v>2011</v>
      </c>
      <c r="R48" s="1">
        <v>2012</v>
      </c>
      <c r="S48" s="1">
        <v>2013</v>
      </c>
      <c r="T48" s="1">
        <v>2014</v>
      </c>
      <c r="U48" s="1">
        <v>2015</v>
      </c>
      <c r="V48" s="1">
        <v>2016</v>
      </c>
      <c r="W48" s="1">
        <v>2017</v>
      </c>
      <c r="X48" s="1">
        <v>2018</v>
      </c>
      <c r="Y48" s="1">
        <v>2019</v>
      </c>
      <c r="Z48" s="1">
        <v>2020</v>
      </c>
    </row>
    <row r="49" spans="1:26" x14ac:dyDescent="0.3">
      <c r="B49" s="1" t="s">
        <v>69</v>
      </c>
      <c r="C49" s="54">
        <f>POG!C91</f>
        <v>5.308568413305037E-2</v>
      </c>
      <c r="D49" s="54">
        <f>POG!D91</f>
        <v>5.2692253983128053E-2</v>
      </c>
      <c r="E49" s="54">
        <f>POG!E91</f>
        <v>5.807181123948487E-2</v>
      </c>
      <c r="F49" s="54">
        <f>POG!F91</f>
        <v>5.8938836273221634E-2</v>
      </c>
      <c r="G49" s="54">
        <f>POG!G91</f>
        <v>5.3241345090761477E-2</v>
      </c>
      <c r="H49" s="54">
        <f>POG!H91</f>
        <v>5.0029989338233487E-2</v>
      </c>
      <c r="I49" s="54">
        <f>POG!I91</f>
        <v>5.0804453408422011E-2</v>
      </c>
      <c r="J49" s="54">
        <f>POG!J91</f>
        <v>4.9995191200096448E-2</v>
      </c>
      <c r="K49" s="54">
        <f>POG!K91</f>
        <v>5.0413604004797698E-2</v>
      </c>
      <c r="L49" s="54">
        <f>POG!L91</f>
        <v>5.5470919950341077E-2</v>
      </c>
      <c r="M49" s="54">
        <f>POG!M91</f>
        <v>7.0346741912331479E-2</v>
      </c>
      <c r="N49" s="54">
        <f>POG!N91</f>
        <v>6.1305570479959916E-2</v>
      </c>
      <c r="O49" s="54">
        <f>POG!O91</f>
        <v>6.6517868167088379E-2</v>
      </c>
      <c r="P49" s="54">
        <f>POG!P91</f>
        <v>5.4035982044330265E-2</v>
      </c>
      <c r="Q49" s="54">
        <f>POG!Q91</f>
        <v>5.2852626103016602E-2</v>
      </c>
      <c r="R49" s="54">
        <f>POG!R91</f>
        <v>5.2354357671971712E-2</v>
      </c>
      <c r="S49" s="54">
        <f>POG!S91</f>
        <v>5.0805893902205142E-2</v>
      </c>
      <c r="T49" s="54">
        <f>POG!T91</f>
        <v>5.0941663584382832E-2</v>
      </c>
      <c r="U49" s="54">
        <f>POG!U91</f>
        <v>4.979351965465563E-2</v>
      </c>
      <c r="V49" s="54">
        <f>POG!V91</f>
        <v>4.9509515612131336E-2</v>
      </c>
      <c r="W49" s="54">
        <f>POG!W91</f>
        <v>4.8459662319222829E-2</v>
      </c>
      <c r="X49" s="54">
        <f>POG!X91</f>
        <v>4.8253933377350802E-2</v>
      </c>
      <c r="Y49" s="54">
        <f>POG!Y91</f>
        <v>4.7302638193508759E-2</v>
      </c>
      <c r="Z49" s="54">
        <f>POG!Z91</f>
        <v>4.7176816265145152E-2</v>
      </c>
    </row>
    <row r="50" spans="1:26" x14ac:dyDescent="0.3">
      <c r="B50" s="1" t="s">
        <v>76</v>
      </c>
      <c r="C50" s="54">
        <f>+POG!C119</f>
        <v>4.3503165927975394E-2</v>
      </c>
      <c r="D50" s="54">
        <f>+POG!D119</f>
        <v>4.4135790405267689E-2</v>
      </c>
      <c r="E50" s="54">
        <f>+POG!E119</f>
        <v>4.8918708641557486E-2</v>
      </c>
      <c r="F50" s="54">
        <f>+POG!F119</f>
        <v>4.8901780322333159E-2</v>
      </c>
      <c r="G50" s="54">
        <f>+POG!G119</f>
        <v>4.5171788534806114E-2</v>
      </c>
      <c r="H50" s="54">
        <f>+POG!H119</f>
        <v>4.1573390137831533E-2</v>
      </c>
      <c r="I50" s="54">
        <f>+POG!I119</f>
        <v>4.3106394042123214E-2</v>
      </c>
      <c r="J50" s="54">
        <f>+POG!J119</f>
        <v>4.3857560177779219E-2</v>
      </c>
      <c r="K50" s="54">
        <f>+POG!K119</f>
        <v>4.5066710323354464E-2</v>
      </c>
      <c r="L50" s="54">
        <f>+POG!L119</f>
        <v>4.7135101699436008E-2</v>
      </c>
      <c r="M50" s="54">
        <f>+POG!M119</f>
        <v>5.8103915886247234E-2</v>
      </c>
      <c r="N50" s="54">
        <f>+POG!N119</f>
        <v>5.2026421887166212E-2</v>
      </c>
      <c r="O50" s="54">
        <f>+POG!O119</f>
        <v>5.2771566661953387E-2</v>
      </c>
      <c r="P50" s="54">
        <f>+POG!P119</f>
        <v>4.662594021240235E-2</v>
      </c>
      <c r="Q50" s="54">
        <f>+POG!Q119</f>
        <v>4.8002168661513779E-2</v>
      </c>
      <c r="R50" s="54">
        <f>+POG!R119</f>
        <v>4.7542476035387832E-2</v>
      </c>
      <c r="S50" s="54">
        <f>+POG!S119</f>
        <v>4.6031834502938684E-2</v>
      </c>
      <c r="T50" s="54">
        <f>+POG!T119</f>
        <v>4.6311241726477964E-2</v>
      </c>
      <c r="U50" s="54">
        <f>+POG!U119</f>
        <v>4.5378992606371564E-2</v>
      </c>
      <c r="V50" s="54">
        <f>+POG!V119</f>
        <v>4.5230612461821043E-2</v>
      </c>
      <c r="W50" s="54">
        <f>+POG!W119</f>
        <v>4.4379358638892627E-2</v>
      </c>
      <c r="X50" s="54">
        <f>+POG!X119</f>
        <v>4.4298089187424096E-2</v>
      </c>
      <c r="Y50" s="54">
        <f>+POG!Y119</f>
        <v>4.3529526590432341E-2</v>
      </c>
      <c r="Z50" s="54">
        <f>+POG!Z119</f>
        <v>4.351793067076147E-2</v>
      </c>
    </row>
    <row r="51" spans="1:26" x14ac:dyDescent="0.3">
      <c r="B51" s="1" t="s">
        <v>78</v>
      </c>
      <c r="C51" s="54">
        <f>+POG!C116</f>
        <v>2.6754962956359308E-2</v>
      </c>
      <c r="D51" s="54">
        <f>+POG!D116</f>
        <v>2.6918712497683846E-2</v>
      </c>
      <c r="E51" s="54">
        <f>+POG!E116</f>
        <v>2.936992735570837E-2</v>
      </c>
      <c r="F51" s="54">
        <f>+POG!F116</f>
        <v>2.7317237880912597E-2</v>
      </c>
      <c r="G51" s="54">
        <f>+POG!G116</f>
        <v>2.6872440488113429E-2</v>
      </c>
      <c r="H51" s="54">
        <f>+POG!H116</f>
        <v>2.3778532183060978E-2</v>
      </c>
      <c r="I51" s="54">
        <f>+POG!I116</f>
        <v>2.4015717693063571E-2</v>
      </c>
      <c r="J51" s="54">
        <f>+POG!J116</f>
        <v>2.377067653413302E-2</v>
      </c>
      <c r="K51" s="54">
        <f>+POG!K116</f>
        <v>2.5020444380219279E-2</v>
      </c>
      <c r="L51" s="54">
        <f>+POG!L116</f>
        <v>2.5881321003418525E-2</v>
      </c>
      <c r="M51" s="54">
        <f>+POG!M116</f>
        <v>3.0901074817184151E-2</v>
      </c>
      <c r="N51" s="54">
        <f>+POG!N116</f>
        <v>2.5984433516176467E-2</v>
      </c>
      <c r="O51" s="54">
        <f>+POG!O116</f>
        <v>2.5555194505649928E-2</v>
      </c>
      <c r="P51" s="54">
        <f>+POG!P116</f>
        <v>2.4140785384646719E-2</v>
      </c>
      <c r="Q51" s="54">
        <f>+POG!Q116</f>
        <v>2.5372952179533313E-2</v>
      </c>
      <c r="R51" s="54">
        <f>+POG!R116</f>
        <v>2.3363841745731258E-2</v>
      </c>
      <c r="S51" s="54">
        <f>+POG!S116</f>
        <v>2.209657331581694E-2</v>
      </c>
      <c r="T51" s="54">
        <f>+POG!T116</f>
        <v>2.196192585538128E-2</v>
      </c>
      <c r="U51" s="54">
        <f>+POG!U116</f>
        <v>2.1575408956151176E-2</v>
      </c>
      <c r="V51" s="54">
        <f>+POG!V116</f>
        <v>2.1577273713101055E-2</v>
      </c>
      <c r="W51" s="54">
        <f>+POG!W116</f>
        <v>2.1257855893387061E-2</v>
      </c>
      <c r="X51" s="54">
        <f>+POG!X116</f>
        <v>2.1321421542010222E-2</v>
      </c>
      <c r="Y51" s="54">
        <f>+POG!Y116</f>
        <v>2.1068401946656559E-2</v>
      </c>
      <c r="Z51" s="54">
        <f>+POG!Z116</f>
        <v>2.1196434300701558E-2</v>
      </c>
    </row>
    <row r="52" spans="1:26" x14ac:dyDescent="0.3">
      <c r="B52" s="1" t="s">
        <v>79</v>
      </c>
      <c r="C52" s="54">
        <f>+POG!C102</f>
        <v>7.9003217038494111E-3</v>
      </c>
      <c r="D52" s="54">
        <f>+POG!D102</f>
        <v>8.0370315765690443E-3</v>
      </c>
      <c r="E52" s="54">
        <f>+POG!E102</f>
        <v>7.9059721063508455E-3</v>
      </c>
      <c r="F52" s="54">
        <f>+POG!F102</f>
        <v>7.4626137024219937E-3</v>
      </c>
      <c r="G52" s="54">
        <f>+POG!G102</f>
        <v>7.2485355748440053E-3</v>
      </c>
      <c r="H52" s="54">
        <f>+POG!H102</f>
        <v>7.0831265802034317E-3</v>
      </c>
      <c r="I52" s="54">
        <f>+POG!I102</f>
        <v>6.8621004762689031E-3</v>
      </c>
      <c r="J52" s="54">
        <f>+POG!J102</f>
        <v>6.7406281263698662E-3</v>
      </c>
      <c r="K52" s="54">
        <f>+POG!K102</f>
        <v>7.1434702749107138E-3</v>
      </c>
      <c r="L52" s="54">
        <f>+POG!L102</f>
        <v>6.009687792927783E-3</v>
      </c>
      <c r="M52" s="54">
        <f>+POG!M102</f>
        <v>6.2690518115423614E-3</v>
      </c>
      <c r="N52" s="54">
        <f>+POG!N102</f>
        <v>8.2914727430776908E-3</v>
      </c>
      <c r="O52" s="54">
        <f>+POG!O102</f>
        <v>8.6803761750963229E-3</v>
      </c>
      <c r="P52" s="54">
        <f>+POG!P102</f>
        <v>8.7178997789372596E-3</v>
      </c>
      <c r="Q52" s="54">
        <f>+POG!Q102</f>
        <v>8.6236419886391129E-3</v>
      </c>
      <c r="R52" s="54">
        <f>+POG!R102</f>
        <v>8.4838882122491768E-3</v>
      </c>
      <c r="S52" s="54">
        <f>+POG!S102</f>
        <v>7.6328669076149193E-3</v>
      </c>
      <c r="T52" s="54">
        <f>+POG!T102</f>
        <v>7.6235860202858744E-3</v>
      </c>
      <c r="U52" s="54">
        <f>+POG!U102</f>
        <v>7.52639421802807E-3</v>
      </c>
      <c r="V52" s="54">
        <f>+POG!V102</f>
        <v>7.5826101206466576E-3</v>
      </c>
      <c r="W52" s="54">
        <f>+POG!W102</f>
        <v>7.5435248725000213E-3</v>
      </c>
      <c r="X52" s="54">
        <f>+POG!X102</f>
        <v>7.6581052688225165E-3</v>
      </c>
      <c r="Y52" s="54">
        <f>+POG!Y102</f>
        <v>7.6767883617103929E-3</v>
      </c>
      <c r="Z52" s="54">
        <f>+POG!Z102</f>
        <v>7.8526582743838579E-3</v>
      </c>
    </row>
    <row r="53" spans="1:26" x14ac:dyDescent="0.3">
      <c r="B53" s="1" t="s">
        <v>81</v>
      </c>
      <c r="C53" s="54">
        <f>+POG!C104</f>
        <v>1.1010675887680363E-2</v>
      </c>
      <c r="D53" s="54">
        <f>+POG!D104</f>
        <v>1.0566746219517491E-2</v>
      </c>
      <c r="E53" s="54">
        <f>+POG!E104</f>
        <v>1.1816115935465945E-2</v>
      </c>
      <c r="F53" s="54">
        <f>+POG!F104</f>
        <v>1.1129588229055331E-2</v>
      </c>
      <c r="G53" s="54">
        <f>+POG!G104</f>
        <v>1.0891203041667049E-2</v>
      </c>
      <c r="H53" s="54">
        <f>+POG!H104</f>
        <v>8.5951863286710135E-3</v>
      </c>
      <c r="I53" s="54">
        <f>+POG!I104</f>
        <v>8.9706507528917682E-3</v>
      </c>
      <c r="J53" s="54">
        <f>+POG!J104</f>
        <v>9.1484760743423352E-3</v>
      </c>
      <c r="K53" s="54">
        <f>+POG!K104</f>
        <v>8.9210567926571189E-3</v>
      </c>
      <c r="L53" s="54">
        <f>+POG!L104</f>
        <v>9.4254430588745323E-3</v>
      </c>
      <c r="M53" s="54">
        <f>+POG!M104</f>
        <v>1.1599250197316495E-2</v>
      </c>
      <c r="N53" s="54">
        <f>+POG!N104</f>
        <v>9.0862811306750158E-3</v>
      </c>
      <c r="O53" s="54">
        <f>+POG!O104</f>
        <v>8.4794865275750891E-3</v>
      </c>
      <c r="P53" s="54">
        <f>+POG!P104</f>
        <v>7.8227276138787133E-3</v>
      </c>
      <c r="Q53" s="54">
        <f>+POG!Q104</f>
        <v>9.6540184318742884E-3</v>
      </c>
      <c r="R53" s="54">
        <f>+POG!R104</f>
        <v>7.6567698303428647E-3</v>
      </c>
      <c r="S53" s="54">
        <f>+POG!S104</f>
        <v>7.6335311771850269E-3</v>
      </c>
      <c r="T53" s="54">
        <f>+POG!T104</f>
        <v>7.6389823314041566E-3</v>
      </c>
      <c r="U53" s="54">
        <f>+POG!U104</f>
        <v>7.541594244193088E-3</v>
      </c>
      <c r="V53" s="54">
        <f>+POG!V104</f>
        <v>7.5688128596692068E-3</v>
      </c>
      <c r="W53" s="54">
        <f>+POG!W104</f>
        <v>7.4723193511253474E-3</v>
      </c>
      <c r="X53" s="54">
        <f>+POG!X104</f>
        <v>7.4992879443096915E-3</v>
      </c>
      <c r="Y53" s="54">
        <f>+POG!Y104</f>
        <v>7.4036807970933802E-3</v>
      </c>
      <c r="Z53" s="54">
        <f>+POG!Z104</f>
        <v>7.4304016646180651E-3</v>
      </c>
    </row>
    <row r="54" spans="1:26" x14ac:dyDescent="0.3">
      <c r="B54" s="1" t="s">
        <v>85</v>
      </c>
      <c r="C54" s="54">
        <f>+POG!C106+POG!C108</f>
        <v>7.843965364829536E-3</v>
      </c>
      <c r="D54" s="54">
        <f>+POG!D106+POG!D108</f>
        <v>8.314934701597311E-3</v>
      </c>
      <c r="E54" s="54">
        <f>+POG!E106+POG!E108</f>
        <v>9.6478393138915795E-3</v>
      </c>
      <c r="F54" s="54">
        <f>+POG!F106+POG!F108</f>
        <v>8.7250359494352725E-3</v>
      </c>
      <c r="G54" s="54">
        <f>+POG!G106+POG!G108</f>
        <v>8.732701871602376E-3</v>
      </c>
      <c r="H54" s="54">
        <f>+POG!H106+POG!H108</f>
        <v>8.1002192741865334E-3</v>
      </c>
      <c r="I54" s="54">
        <f>+POG!I106+POG!I108</f>
        <v>8.1829664639029003E-3</v>
      </c>
      <c r="J54" s="54">
        <f>+POG!J106+POG!J108</f>
        <v>7.8815723334208186E-3</v>
      </c>
      <c r="K54" s="54">
        <f>+POG!K106+POG!K108</f>
        <v>8.9559173126514471E-3</v>
      </c>
      <c r="L54" s="54">
        <f>+POG!L106+POG!L108</f>
        <v>1.0446190151616208E-2</v>
      </c>
      <c r="M54" s="54">
        <f>+POG!M106+POG!M108</f>
        <v>1.3032772808325294E-2</v>
      </c>
      <c r="N54" s="54">
        <f>+POG!N106+POG!N108</f>
        <v>8.6066796424237608E-3</v>
      </c>
      <c r="O54" s="54">
        <f>+POG!O106+POG!O108</f>
        <v>8.3953318029785159E-3</v>
      </c>
      <c r="P54" s="54">
        <f>+POG!P106+POG!P108</f>
        <v>7.600157991830744E-3</v>
      </c>
      <c r="Q54" s="54">
        <f>+POG!Q106+POG!Q108</f>
        <v>7.0952917590199113E-3</v>
      </c>
      <c r="R54" s="54">
        <f>+POG!R106+POG!R108</f>
        <v>7.2231837031392146E-3</v>
      </c>
      <c r="S54" s="54">
        <f>+POG!S106+POG!S108</f>
        <v>6.8301752310169937E-3</v>
      </c>
      <c r="T54" s="54">
        <f>+POG!T106+POG!T108</f>
        <v>6.6993575036912497E-3</v>
      </c>
      <c r="U54" s="54">
        <f>+POG!U106+POG!U108</f>
        <v>6.5074204939300166E-3</v>
      </c>
      <c r="V54" s="54">
        <f>+POG!V106+POG!V108</f>
        <v>6.4258507327851905E-3</v>
      </c>
      <c r="W54" s="54">
        <f>+POG!W106+POG!W108</f>
        <v>6.2420116697616945E-3</v>
      </c>
      <c r="X54" s="54">
        <f>+POG!X106+POG!X108</f>
        <v>6.1640283288780153E-3</v>
      </c>
      <c r="Y54" s="54">
        <f>+POG!Y106+POG!Y108</f>
        <v>5.9879327878527878E-3</v>
      </c>
      <c r="Z54" s="54">
        <f>+POG!Z106+POG!Z108</f>
        <v>5.9133743616996311E-3</v>
      </c>
    </row>
    <row r="55" spans="1:26" x14ac:dyDescent="0.3">
      <c r="B55" s="1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26" x14ac:dyDescent="0.3">
      <c r="A56" t="s">
        <v>132</v>
      </c>
      <c r="B56" s="1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S56" s="54">
        <f>5%-S49</f>
        <v>-8.0589390220513896E-4</v>
      </c>
      <c r="T56" s="54">
        <f t="shared" ref="T56:V56" si="3">5%-T49</f>
        <v>-9.4166358438282916E-4</v>
      </c>
      <c r="U56" s="54">
        <f t="shared" si="3"/>
        <v>2.064803453443731E-4</v>
      </c>
      <c r="V56" s="54">
        <f t="shared" si="3"/>
        <v>4.904843878686671E-4</v>
      </c>
      <c r="W56" s="54"/>
    </row>
    <row r="57" spans="1:26" x14ac:dyDescent="0.3">
      <c r="A57" t="s">
        <v>133</v>
      </c>
      <c r="B57" s="1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S57" s="76">
        <f>+S56*POG!S86</f>
        <v>-2347547.9999999907</v>
      </c>
      <c r="T57" s="76">
        <f>+T56*POG!T86</f>
        <v>-2842504.2437399914</v>
      </c>
      <c r="U57" s="76">
        <f>+U56*POG!U86</f>
        <v>656583.16935403319</v>
      </c>
      <c r="V57" s="76">
        <f>+V56*POG!V86</f>
        <v>1616236.6510764342</v>
      </c>
    </row>
    <row r="58" spans="1:26" x14ac:dyDescent="0.3">
      <c r="B58" s="1" t="s">
        <v>72</v>
      </c>
      <c r="C58" s="36">
        <f>POG!C124</f>
        <v>2.5039370412639133E-2</v>
      </c>
      <c r="D58" s="36">
        <f>POG!D124</f>
        <v>2.6134893187263204E-2</v>
      </c>
      <c r="E58" s="36">
        <f>POG!E124</f>
        <v>2.798940099596943E-2</v>
      </c>
      <c r="F58" s="36">
        <f>POG!F124</f>
        <v>2.7172295022557101E-2</v>
      </c>
      <c r="G58" s="36">
        <f>POG!G124</f>
        <v>2.5319406555160434E-2</v>
      </c>
      <c r="H58" s="36">
        <f>POG!H124</f>
        <v>2.2275026474396425E-2</v>
      </c>
      <c r="I58" s="36">
        <f>POG!I124</f>
        <v>2.1679669127679817E-2</v>
      </c>
      <c r="J58" s="36">
        <f>POG!J124</f>
        <v>2.118850340592374E-2</v>
      </c>
      <c r="K58" s="36">
        <f>POG!K124</f>
        <v>2.2550898712529657E-2</v>
      </c>
      <c r="L58" s="36">
        <f>POG!L124</f>
        <v>2.5227705541919977E-2</v>
      </c>
    </row>
    <row r="59" spans="1:26" x14ac:dyDescent="0.3">
      <c r="B59" s="1" t="s">
        <v>56</v>
      </c>
      <c r="C59" s="36">
        <f>POG!C132</f>
        <v>2.4685611806304523E-2</v>
      </c>
      <c r="D59" s="36">
        <f>POG!D132</f>
        <v>2.2043485829135828E-2</v>
      </c>
      <c r="E59" s="36">
        <f>POG!E132</f>
        <v>2.1106047741722908E-2</v>
      </c>
      <c r="F59" s="36">
        <f>POG!F132</f>
        <v>2.056385237432258E-2</v>
      </c>
      <c r="G59" s="36">
        <f>POG!G132</f>
        <v>2.2046733194666386E-2</v>
      </c>
      <c r="H59" s="36">
        <f>POG!H132</f>
        <v>2.2623053710332873E-2</v>
      </c>
      <c r="I59" s="36">
        <f>POG!I132</f>
        <v>2.2700988934656205E-2</v>
      </c>
      <c r="J59" s="36">
        <f>POG!J132</f>
        <v>2.1911012000732893E-2</v>
      </c>
      <c r="K59" s="36">
        <f>POG!K132</f>
        <v>2.2861228444163419E-2</v>
      </c>
      <c r="L59" s="36">
        <f>POG!L132</f>
        <v>2.2992896318797394E-2</v>
      </c>
    </row>
    <row r="61" spans="1:26" x14ac:dyDescent="0.3">
      <c r="C61" s="32">
        <f>+C49</f>
        <v>5.308568413305037E-2</v>
      </c>
      <c r="D61" s="32">
        <f t="shared" ref="D61:Q61" si="4">+D49</f>
        <v>5.2692253983128053E-2</v>
      </c>
      <c r="E61" s="32">
        <f t="shared" si="4"/>
        <v>5.807181123948487E-2</v>
      </c>
      <c r="F61" s="32">
        <f t="shared" si="4"/>
        <v>5.8938836273221634E-2</v>
      </c>
      <c r="G61" s="32">
        <f t="shared" si="4"/>
        <v>5.3241345090761477E-2</v>
      </c>
      <c r="H61" s="32">
        <f t="shared" si="4"/>
        <v>5.0029989338233487E-2</v>
      </c>
      <c r="I61" s="32">
        <f t="shared" si="4"/>
        <v>5.0804453408422011E-2</v>
      </c>
      <c r="J61" s="32">
        <f t="shared" si="4"/>
        <v>4.9995191200096448E-2</v>
      </c>
      <c r="K61" s="32">
        <f t="shared" si="4"/>
        <v>5.0413604004797698E-2</v>
      </c>
      <c r="L61" s="32">
        <f t="shared" si="4"/>
        <v>5.5470919950341077E-2</v>
      </c>
      <c r="M61" s="32">
        <f t="shared" si="4"/>
        <v>7.0346741912331479E-2</v>
      </c>
      <c r="N61" s="32">
        <f t="shared" si="4"/>
        <v>6.1305570479959916E-2</v>
      </c>
      <c r="O61" s="32">
        <f t="shared" si="4"/>
        <v>6.6517868167088379E-2</v>
      </c>
      <c r="P61" s="32">
        <f t="shared" si="4"/>
        <v>5.4035982044330265E-2</v>
      </c>
      <c r="Q61" s="32">
        <f t="shared" si="4"/>
        <v>5.2852626103016602E-2</v>
      </c>
      <c r="R61" s="54">
        <v>5.2058471876715071E-2</v>
      </c>
      <c r="S61" s="54">
        <v>5.0077625156548317E-2</v>
      </c>
      <c r="T61" s="54">
        <v>5.0303832289582386E-2</v>
      </c>
      <c r="U61" s="54">
        <v>4.9207673948315968E-2</v>
      </c>
      <c r="V61" s="54">
        <v>4.8965860562030582E-2</v>
      </c>
      <c r="W61" s="54">
        <v>4.7966944401822816E-2</v>
      </c>
      <c r="X61" s="54">
        <v>4.7803966740241913E-2</v>
      </c>
    </row>
    <row r="62" spans="1:26" x14ac:dyDescent="0.3">
      <c r="B62" s="2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</row>
    <row r="63" spans="1:26" x14ac:dyDescent="0.3">
      <c r="B63" s="2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</row>
    <row r="64" spans="1:26" x14ac:dyDescent="0.3">
      <c r="B64" s="2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3">
      <c r="B65" s="2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3">
      <c r="B66" s="2"/>
    </row>
  </sheetData>
  <phoneticPr fontId="3" type="noConversion"/>
  <pageMargins left="0.43" right="0.39" top="1" bottom="1" header="0.5" footer="0.5"/>
  <pageSetup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>
    <tabColor theme="7" tint="0.39997558519241921"/>
  </sheetPr>
  <dimension ref="A1:S7478"/>
  <sheetViews>
    <sheetView zoomScale="80" zoomScaleNormal="80" workbookViewId="0">
      <pane xSplit="1" ySplit="15" topLeftCell="B16" activePane="bottomRight" state="frozen"/>
      <selection activeCell="C6" sqref="C6"/>
      <selection pane="topRight" activeCell="C6" sqref="C6"/>
      <selection pane="bottomLeft" activeCell="C6" sqref="C6"/>
      <selection pane="bottomRight" activeCell="M30" sqref="M30"/>
    </sheetView>
  </sheetViews>
  <sheetFormatPr defaultColWidth="9.296875" defaultRowHeight="14" x14ac:dyDescent="0.3"/>
  <cols>
    <col min="1" max="1" width="23.296875" style="120" customWidth="1"/>
    <col min="2" max="2" width="21" style="121" customWidth="1"/>
    <col min="3" max="3" width="50" style="121" customWidth="1"/>
    <col min="4" max="4" width="12" style="120" customWidth="1"/>
    <col min="5" max="5" width="20.796875" style="120" customWidth="1"/>
    <col min="6" max="6" width="20.796875" style="122" customWidth="1"/>
    <col min="7" max="19" width="20.796875" style="120" customWidth="1"/>
    <col min="20" max="16384" width="9.296875" style="120"/>
  </cols>
  <sheetData>
    <row r="1" spans="1:19" x14ac:dyDescent="0.3">
      <c r="B1" s="120"/>
    </row>
    <row r="2" spans="1:19" x14ac:dyDescent="0.3">
      <c r="B2" s="120"/>
    </row>
    <row r="3" spans="1:19" x14ac:dyDescent="0.3">
      <c r="A3" s="120" t="s">
        <v>143</v>
      </c>
      <c r="B3" s="123" t="s" vm="1">
        <v>144</v>
      </c>
    </row>
    <row r="4" spans="1:19" x14ac:dyDescent="0.3">
      <c r="A4" s="120" t="s">
        <v>145</v>
      </c>
      <c r="B4" s="123" t="s" vm="2">
        <v>144</v>
      </c>
    </row>
    <row r="5" spans="1:19" x14ac:dyDescent="0.3">
      <c r="A5" s="120" t="s">
        <v>146</v>
      </c>
      <c r="B5" s="123" t="s" vm="3">
        <v>144</v>
      </c>
    </row>
    <row r="6" spans="1:19" x14ac:dyDescent="0.3">
      <c r="A6" s="120" t="s">
        <v>147</v>
      </c>
      <c r="B6" s="124" t="s" vm="4">
        <v>144</v>
      </c>
    </row>
    <row r="7" spans="1:19" x14ac:dyDescent="0.3">
      <c r="A7" s="120" t="s">
        <v>148</v>
      </c>
      <c r="B7" s="124" t="s" vm="5">
        <v>144</v>
      </c>
    </row>
    <row r="8" spans="1:19" x14ac:dyDescent="0.3">
      <c r="A8" s="120" t="s">
        <v>149</v>
      </c>
      <c r="B8" s="123" t="s" vm="6">
        <v>150</v>
      </c>
      <c r="D8" s="138"/>
      <c r="E8" s="138"/>
    </row>
    <row r="9" spans="1:19" x14ac:dyDescent="0.3">
      <c r="A9" s="120" t="s">
        <v>151</v>
      </c>
      <c r="B9" s="123" t="s" vm="7">
        <v>150</v>
      </c>
      <c r="D9" s="122"/>
      <c r="E9" s="125"/>
    </row>
    <row r="10" spans="1:19" x14ac:dyDescent="0.3">
      <c r="A10" s="120" t="s">
        <v>152</v>
      </c>
      <c r="B10" s="123" t="s" vm="8">
        <v>153</v>
      </c>
      <c r="D10" s="139"/>
      <c r="E10" s="139"/>
    </row>
    <row r="11" spans="1:19" x14ac:dyDescent="0.3">
      <c r="A11" s="120" t="s">
        <v>154</v>
      </c>
      <c r="B11" s="123" t="s" vm="9">
        <v>150</v>
      </c>
      <c r="C11" s="120"/>
    </row>
    <row r="12" spans="1:19" x14ac:dyDescent="0.3">
      <c r="A12" s="126" t="str">
        <f>+'[1]General Fund Revenue'!A12</f>
        <v>Financial Status Report -Biennial Period Ending January 2014</v>
      </c>
      <c r="B12" s="120"/>
      <c r="C12" s="120"/>
    </row>
    <row r="13" spans="1:19" s="122" customFormat="1" x14ac:dyDescent="0.3">
      <c r="A13" s="120" t="s">
        <v>155</v>
      </c>
      <c r="B13" s="120"/>
      <c r="C13" s="120"/>
      <c r="D13" s="120"/>
      <c r="E13" s="120" t="s">
        <v>156</v>
      </c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</row>
    <row r="14" spans="1:19" x14ac:dyDescent="0.3">
      <c r="A14" s="120" t="s">
        <v>157</v>
      </c>
      <c r="B14" s="120" t="s">
        <v>158</v>
      </c>
      <c r="C14" s="122" t="s">
        <v>159</v>
      </c>
      <c r="D14" s="120" t="s">
        <v>160</v>
      </c>
      <c r="E14" s="124" t="s">
        <v>161</v>
      </c>
      <c r="F14" s="124" t="s">
        <v>162</v>
      </c>
      <c r="G14" s="124" t="s">
        <v>163</v>
      </c>
      <c r="H14" s="120" t="s">
        <v>164</v>
      </c>
    </row>
    <row r="15" spans="1:19" x14ac:dyDescent="0.3">
      <c r="A15" s="127" t="s">
        <v>165</v>
      </c>
      <c r="B15" s="120" t="s">
        <v>166</v>
      </c>
      <c r="C15" s="120" t="s">
        <v>167</v>
      </c>
      <c r="E15" s="127">
        <v>0</v>
      </c>
      <c r="F15" s="127"/>
      <c r="G15" s="127"/>
      <c r="H15" s="127">
        <v>0</v>
      </c>
    </row>
    <row r="16" spans="1:19" x14ac:dyDescent="0.3">
      <c r="A16" s="127"/>
      <c r="B16" s="120" t="s">
        <v>168</v>
      </c>
      <c r="C16" s="120" t="s">
        <v>169</v>
      </c>
      <c r="E16" s="128">
        <v>-21977607.550000001</v>
      </c>
      <c r="F16" s="128">
        <v>-22611228.700000007</v>
      </c>
      <c r="G16" s="128">
        <v>-22234343.389999997</v>
      </c>
      <c r="H16" s="127">
        <v>-66823179.640000001</v>
      </c>
    </row>
    <row r="17" spans="1:8" x14ac:dyDescent="0.3">
      <c r="A17" s="127"/>
      <c r="B17" s="120" t="s">
        <v>170</v>
      </c>
      <c r="C17" s="120" t="s">
        <v>171</v>
      </c>
      <c r="E17" s="127">
        <v>-9</v>
      </c>
      <c r="F17" s="127">
        <v>-24.35</v>
      </c>
      <c r="G17" s="127">
        <v>-24.03</v>
      </c>
      <c r="H17" s="127">
        <v>-57.38</v>
      </c>
    </row>
    <row r="18" spans="1:8" x14ac:dyDescent="0.3">
      <c r="A18" s="127"/>
      <c r="B18" s="120" t="s">
        <v>172</v>
      </c>
      <c r="C18" s="120" t="s">
        <v>173</v>
      </c>
      <c r="E18" s="127">
        <v>0.17999999993480742</v>
      </c>
      <c r="F18" s="127"/>
      <c r="G18" s="127"/>
      <c r="H18" s="127">
        <v>0.17999999993480742</v>
      </c>
    </row>
    <row r="19" spans="1:8" x14ac:dyDescent="0.3">
      <c r="A19" s="127"/>
      <c r="B19" s="120" t="s">
        <v>174</v>
      </c>
      <c r="C19" s="120" t="s">
        <v>175</v>
      </c>
      <c r="E19" s="128">
        <v>-24603553.270000003</v>
      </c>
      <c r="F19" s="128">
        <v>-20406795.969999999</v>
      </c>
      <c r="G19" s="128">
        <v>-20997550.289999999</v>
      </c>
      <c r="H19" s="127">
        <v>-66007899.530000001</v>
      </c>
    </row>
    <row r="20" spans="1:8" x14ac:dyDescent="0.3">
      <c r="A20" s="127"/>
      <c r="B20" s="120" t="s">
        <v>176</v>
      </c>
      <c r="C20" s="120" t="s">
        <v>177</v>
      </c>
      <c r="E20" s="128">
        <v>-291599.36000000004</v>
      </c>
      <c r="F20" s="128">
        <v>-315278.47000000003</v>
      </c>
      <c r="G20" s="128">
        <v>-347749.88</v>
      </c>
      <c r="H20" s="127">
        <v>-954627.71</v>
      </c>
    </row>
    <row r="21" spans="1:8" x14ac:dyDescent="0.3">
      <c r="A21" s="127"/>
      <c r="B21" s="120" t="s">
        <v>178</v>
      </c>
      <c r="C21" s="120" t="s">
        <v>179</v>
      </c>
      <c r="E21" s="127"/>
      <c r="F21" s="127"/>
      <c r="G21" s="128">
        <v>-9804.4499999999989</v>
      </c>
      <c r="H21" s="127">
        <v>-9804.4499999999989</v>
      </c>
    </row>
    <row r="22" spans="1:8" x14ac:dyDescent="0.3">
      <c r="A22" s="127"/>
      <c r="B22" s="120" t="s">
        <v>180</v>
      </c>
      <c r="C22" s="120" t="s">
        <v>181</v>
      </c>
      <c r="E22" s="127"/>
      <c r="F22" s="127"/>
      <c r="G22" s="128">
        <v>-1228924.1399999999</v>
      </c>
      <c r="H22" s="127">
        <v>-1228924.1399999999</v>
      </c>
    </row>
    <row r="23" spans="1:8" x14ac:dyDescent="0.3">
      <c r="A23" s="127"/>
      <c r="B23" s="120" t="s">
        <v>182</v>
      </c>
      <c r="C23" s="120" t="s">
        <v>183</v>
      </c>
      <c r="E23" s="128">
        <v>-3989564.7799999993</v>
      </c>
      <c r="F23" s="128">
        <v>-4162694.2800000003</v>
      </c>
      <c r="G23" s="128">
        <v>-4204555.0999999996</v>
      </c>
      <c r="H23" s="127">
        <v>-12356814.16</v>
      </c>
    </row>
    <row r="24" spans="1:8" x14ac:dyDescent="0.3">
      <c r="A24" s="127"/>
      <c r="B24" s="120" t="s">
        <v>184</v>
      </c>
      <c r="C24" s="120" t="s">
        <v>185</v>
      </c>
      <c r="E24" s="128">
        <v>-437535.73</v>
      </c>
      <c r="F24" s="128">
        <v>-480021.83999999997</v>
      </c>
      <c r="G24" s="128">
        <v>-504253.87</v>
      </c>
      <c r="H24" s="127">
        <v>-1421811.44</v>
      </c>
    </row>
    <row r="25" spans="1:8" x14ac:dyDescent="0.3">
      <c r="A25" s="127"/>
      <c r="B25" s="120" t="s">
        <v>186</v>
      </c>
      <c r="C25" s="120" t="s">
        <v>187</v>
      </c>
      <c r="E25" s="127">
        <v>-6174241.9400000004</v>
      </c>
      <c r="F25" s="128">
        <v>-6140849.5600000005</v>
      </c>
      <c r="G25" s="128">
        <v>-4795220.63</v>
      </c>
      <c r="H25" s="127">
        <v>-17110312.130000003</v>
      </c>
    </row>
    <row r="26" spans="1:8" x14ac:dyDescent="0.3">
      <c r="A26" s="127"/>
      <c r="B26" s="120" t="s">
        <v>188</v>
      </c>
      <c r="C26" s="120" t="s">
        <v>189</v>
      </c>
      <c r="E26" s="127">
        <v>-1344402.89</v>
      </c>
      <c r="F26" s="128">
        <v>-1224167.04</v>
      </c>
      <c r="G26" s="128">
        <v>-944532.29</v>
      </c>
      <c r="H26" s="127">
        <v>-3513102.2199999997</v>
      </c>
    </row>
    <row r="27" spans="1:8" x14ac:dyDescent="0.3">
      <c r="A27" s="127"/>
      <c r="B27" s="120" t="s">
        <v>190</v>
      </c>
      <c r="C27" s="120" t="s">
        <v>191</v>
      </c>
      <c r="E27" s="127">
        <v>-476283.68</v>
      </c>
      <c r="F27" s="128">
        <v>-526763.29</v>
      </c>
      <c r="G27" s="128">
        <v>-556422.27</v>
      </c>
      <c r="H27" s="127">
        <v>-1559469.24</v>
      </c>
    </row>
    <row r="28" spans="1:8" x14ac:dyDescent="0.3">
      <c r="A28" s="127"/>
      <c r="B28" s="120" t="s">
        <v>192</v>
      </c>
      <c r="C28" s="120" t="s">
        <v>193</v>
      </c>
      <c r="E28" s="127">
        <v>-2950953.3499999982</v>
      </c>
      <c r="F28" s="128">
        <v>-2946510.1900000004</v>
      </c>
      <c r="G28" s="128">
        <v>-2511838.87</v>
      </c>
      <c r="H28" s="127">
        <v>-8409302.4100000001</v>
      </c>
    </row>
    <row r="29" spans="1:8" x14ac:dyDescent="0.3">
      <c r="A29" s="127"/>
      <c r="B29" s="120" t="s">
        <v>194</v>
      </c>
      <c r="C29" s="120" t="s">
        <v>195</v>
      </c>
      <c r="E29" s="127">
        <v>-918799.8899999999</v>
      </c>
      <c r="F29" s="127">
        <v>-973467.35000000009</v>
      </c>
      <c r="G29" s="127">
        <v>-924256.32</v>
      </c>
      <c r="H29" s="127">
        <v>-2816523.56</v>
      </c>
    </row>
    <row r="30" spans="1:8" x14ac:dyDescent="0.3">
      <c r="A30" s="127"/>
      <c r="B30" s="120" t="s">
        <v>196</v>
      </c>
      <c r="C30" s="120" t="s">
        <v>197</v>
      </c>
      <c r="E30" s="127">
        <v>-10489.7</v>
      </c>
      <c r="F30" s="128">
        <v>-17122.5</v>
      </c>
      <c r="G30" s="128">
        <v>-12655.529999999999</v>
      </c>
      <c r="H30" s="127">
        <v>-40267.729999999996</v>
      </c>
    </row>
    <row r="31" spans="1:8" x14ac:dyDescent="0.3">
      <c r="A31" s="127"/>
      <c r="B31" s="120" t="s">
        <v>198</v>
      </c>
      <c r="C31" s="120" t="s">
        <v>199</v>
      </c>
      <c r="E31" s="127">
        <v>-2962.63</v>
      </c>
      <c r="F31" s="128">
        <v>-131476.37</v>
      </c>
      <c r="G31" s="128">
        <v>-487887.48000000004</v>
      </c>
      <c r="H31" s="127">
        <v>-622326.48</v>
      </c>
    </row>
    <row r="32" spans="1:8" x14ac:dyDescent="0.3">
      <c r="A32" s="127"/>
      <c r="B32" s="120" t="s">
        <v>200</v>
      </c>
      <c r="C32" s="120" t="s">
        <v>201</v>
      </c>
      <c r="E32" s="127">
        <v>-1400618.4600000002</v>
      </c>
      <c r="F32" s="128">
        <v>-1794332.3</v>
      </c>
      <c r="G32" s="128">
        <v>-2746242.6199999996</v>
      </c>
      <c r="H32" s="127">
        <v>-5941193.3799999999</v>
      </c>
    </row>
    <row r="33" spans="1:8" x14ac:dyDescent="0.3">
      <c r="A33" s="127"/>
      <c r="B33" s="120" t="s">
        <v>202</v>
      </c>
      <c r="C33" s="120" t="s">
        <v>203</v>
      </c>
      <c r="E33" s="127">
        <v>-1400618.4600000002</v>
      </c>
      <c r="F33" s="128">
        <v>-1794332.3</v>
      </c>
      <c r="G33" s="128">
        <v>-2746242.6199999996</v>
      </c>
      <c r="H33" s="127">
        <v>-5941193.3799999999</v>
      </c>
    </row>
    <row r="34" spans="1:8" x14ac:dyDescent="0.3">
      <c r="A34" s="127"/>
      <c r="B34" s="120" t="s">
        <v>204</v>
      </c>
      <c r="C34" s="120" t="s">
        <v>205</v>
      </c>
      <c r="E34" s="127">
        <v>-33214.949999999997</v>
      </c>
      <c r="F34" s="128">
        <v>-29053.61</v>
      </c>
      <c r="G34" s="128">
        <v>-38004.54</v>
      </c>
      <c r="H34" s="127">
        <v>-100273.09999999999</v>
      </c>
    </row>
    <row r="35" spans="1:8" x14ac:dyDescent="0.3">
      <c r="A35" s="127"/>
      <c r="B35" s="120" t="s">
        <v>206</v>
      </c>
      <c r="C35" s="120" t="s">
        <v>207</v>
      </c>
      <c r="E35" s="127">
        <v>-623.67999999999995</v>
      </c>
      <c r="F35" s="128">
        <v>-727.87000000000012</v>
      </c>
      <c r="G35" s="128">
        <v>-516.12</v>
      </c>
      <c r="H35" s="127">
        <v>-1867.67</v>
      </c>
    </row>
    <row r="36" spans="1:8" x14ac:dyDescent="0.3">
      <c r="A36" s="127"/>
      <c r="B36" s="120" t="s">
        <v>208</v>
      </c>
      <c r="C36" s="120" t="s">
        <v>209</v>
      </c>
      <c r="E36" s="127">
        <v>-156787.5</v>
      </c>
      <c r="F36" s="128">
        <v>-166273.57999999999</v>
      </c>
      <c r="G36" s="128">
        <v>-182169.87</v>
      </c>
      <c r="H36" s="127">
        <v>-505230.94999999995</v>
      </c>
    </row>
    <row r="37" spans="1:8" x14ac:dyDescent="0.3">
      <c r="A37" s="127"/>
      <c r="B37" s="120" t="s">
        <v>210</v>
      </c>
      <c r="C37" s="120" t="s">
        <v>211</v>
      </c>
      <c r="E37" s="127">
        <v>-633.25</v>
      </c>
      <c r="F37" s="128">
        <v>-409.75</v>
      </c>
      <c r="G37" s="128">
        <v>-825</v>
      </c>
      <c r="H37" s="127">
        <v>-1868</v>
      </c>
    </row>
    <row r="38" spans="1:8" x14ac:dyDescent="0.3">
      <c r="A38" s="127"/>
      <c r="B38" s="120" t="s">
        <v>212</v>
      </c>
      <c r="C38" s="120" t="s">
        <v>213</v>
      </c>
      <c r="E38" s="127">
        <v>-790</v>
      </c>
      <c r="F38" s="128">
        <v>-7.01</v>
      </c>
      <c r="G38" s="128"/>
      <c r="H38" s="127">
        <v>-797.01</v>
      </c>
    </row>
    <row r="39" spans="1:8" x14ac:dyDescent="0.3">
      <c r="A39" s="127"/>
      <c r="B39" s="120" t="s">
        <v>214</v>
      </c>
      <c r="C39" s="120" t="s">
        <v>215</v>
      </c>
      <c r="E39" s="127">
        <v>-243</v>
      </c>
      <c r="F39" s="128">
        <v>-972.00000000000011</v>
      </c>
      <c r="G39" s="128">
        <v>-1219.0500000000002</v>
      </c>
      <c r="H39" s="127">
        <v>-2434.0500000000002</v>
      </c>
    </row>
    <row r="40" spans="1:8" x14ac:dyDescent="0.3">
      <c r="A40" s="127"/>
      <c r="B40" s="120" t="s">
        <v>216</v>
      </c>
      <c r="C40" s="120" t="s">
        <v>217</v>
      </c>
      <c r="E40" s="127">
        <v>0</v>
      </c>
      <c r="F40" s="128">
        <v>0</v>
      </c>
      <c r="G40" s="128"/>
      <c r="H40" s="127">
        <v>0</v>
      </c>
    </row>
    <row r="41" spans="1:8" x14ac:dyDescent="0.3">
      <c r="A41" s="127"/>
      <c r="B41" s="120" t="s">
        <v>218</v>
      </c>
      <c r="C41" s="120" t="s">
        <v>219</v>
      </c>
      <c r="E41" s="127">
        <v>-619.4</v>
      </c>
      <c r="F41" s="128">
        <v>-329</v>
      </c>
      <c r="G41" s="128">
        <v>-5488.2500000000009</v>
      </c>
      <c r="H41" s="127">
        <v>-6436.6500000000005</v>
      </c>
    </row>
    <row r="42" spans="1:8" x14ac:dyDescent="0.3">
      <c r="A42" s="127"/>
      <c r="B42" s="120" t="s">
        <v>220</v>
      </c>
      <c r="C42" s="120" t="s">
        <v>221</v>
      </c>
      <c r="E42" s="127">
        <v>-46656.890000000007</v>
      </c>
      <c r="F42" s="128">
        <v>-31938.06</v>
      </c>
      <c r="G42" s="128">
        <v>-65591.070000000007</v>
      </c>
      <c r="H42" s="127">
        <v>-144186.02000000002</v>
      </c>
    </row>
    <row r="43" spans="1:8" x14ac:dyDescent="0.3">
      <c r="A43" s="127"/>
      <c r="B43" s="120" t="s">
        <v>222</v>
      </c>
      <c r="C43" s="120" t="s">
        <v>223</v>
      </c>
      <c r="E43" s="127">
        <v>-2494115.6199999996</v>
      </c>
      <c r="F43" s="128">
        <v>-2556307.5200000005</v>
      </c>
      <c r="G43" s="128">
        <v>-2582033.6300000004</v>
      </c>
      <c r="H43" s="127">
        <v>-7632456.7700000005</v>
      </c>
    </row>
    <row r="44" spans="1:8" x14ac:dyDescent="0.3">
      <c r="A44" s="127"/>
      <c r="B44" s="120" t="s">
        <v>224</v>
      </c>
      <c r="C44" s="120" t="s">
        <v>225</v>
      </c>
      <c r="E44" s="127">
        <v>-803449.39000000013</v>
      </c>
      <c r="F44" s="128">
        <v>-792123.42</v>
      </c>
      <c r="G44" s="128">
        <v>-799653.62</v>
      </c>
      <c r="H44" s="127">
        <v>-2395226.4300000002</v>
      </c>
    </row>
    <row r="45" spans="1:8" x14ac:dyDescent="0.3">
      <c r="A45" s="127"/>
      <c r="B45" s="120" t="s">
        <v>226</v>
      </c>
      <c r="C45" s="120" t="s">
        <v>227</v>
      </c>
      <c r="E45" s="127">
        <v>-916.23</v>
      </c>
      <c r="F45" s="128">
        <v>-622.5</v>
      </c>
      <c r="G45" s="128">
        <v>-626.76</v>
      </c>
      <c r="H45" s="127">
        <v>-2165.4899999999998</v>
      </c>
    </row>
    <row r="46" spans="1:8" x14ac:dyDescent="0.3">
      <c r="A46" s="127"/>
      <c r="B46" s="120" t="s">
        <v>228</v>
      </c>
      <c r="C46" s="120" t="s">
        <v>229</v>
      </c>
      <c r="E46" s="127"/>
      <c r="F46" s="128"/>
      <c r="G46" s="128">
        <v>-291246.57999999996</v>
      </c>
      <c r="H46" s="127">
        <v>-291246.57999999996</v>
      </c>
    </row>
    <row r="47" spans="1:8" x14ac:dyDescent="0.3">
      <c r="A47" s="127"/>
      <c r="B47" s="120" t="s">
        <v>230</v>
      </c>
      <c r="C47" s="120" t="s">
        <v>231</v>
      </c>
      <c r="E47" s="127">
        <v>-813809.02999999875</v>
      </c>
      <c r="F47" s="128">
        <v>-1194244.1699999995</v>
      </c>
      <c r="G47" s="128">
        <v>-1855488.7700000003</v>
      </c>
      <c r="H47" s="127">
        <v>-3863541.9699999983</v>
      </c>
    </row>
    <row r="48" spans="1:8" x14ac:dyDescent="0.3">
      <c r="A48" s="127"/>
      <c r="B48" s="120" t="s">
        <v>232</v>
      </c>
      <c r="C48" s="120" t="s">
        <v>233</v>
      </c>
      <c r="E48" s="127">
        <v>-516226.8600000001</v>
      </c>
      <c r="F48" s="128">
        <v>-528621.58999999985</v>
      </c>
      <c r="G48" s="128">
        <v>-793409.97999999986</v>
      </c>
      <c r="H48" s="127">
        <v>-1838258.4299999997</v>
      </c>
    </row>
    <row r="49" spans="1:8" x14ac:dyDescent="0.3">
      <c r="A49" s="127"/>
      <c r="B49" s="120" t="s">
        <v>234</v>
      </c>
      <c r="C49" s="120" t="s">
        <v>235</v>
      </c>
      <c r="E49" s="127">
        <v>-111293.85000000012</v>
      </c>
      <c r="F49" s="128">
        <v>-231361.03999999992</v>
      </c>
      <c r="G49" s="128">
        <v>-183925.69999999998</v>
      </c>
      <c r="H49" s="127">
        <v>-526580.59000000008</v>
      </c>
    </row>
    <row r="50" spans="1:8" x14ac:dyDescent="0.3">
      <c r="A50" s="127"/>
      <c r="B50" s="120" t="s">
        <v>236</v>
      </c>
      <c r="C50" s="120" t="s">
        <v>237</v>
      </c>
      <c r="E50" s="127">
        <v>-1036246.2300000001</v>
      </c>
      <c r="F50" s="128">
        <v>-1188431.2000000004</v>
      </c>
      <c r="G50" s="128">
        <v>-1300561.0600000005</v>
      </c>
      <c r="H50" s="127">
        <v>-3525238.4900000012</v>
      </c>
    </row>
    <row r="51" spans="1:8" x14ac:dyDescent="0.3">
      <c r="A51" s="127"/>
      <c r="B51" s="120" t="s">
        <v>238</v>
      </c>
      <c r="C51" s="120" t="s">
        <v>239</v>
      </c>
      <c r="E51" s="127">
        <v>-484421.03999999992</v>
      </c>
      <c r="F51" s="128">
        <v>-534527.99999999988</v>
      </c>
      <c r="G51" s="128">
        <v>-538826.28</v>
      </c>
      <c r="H51" s="127">
        <v>-1557775.3199999998</v>
      </c>
    </row>
    <row r="52" spans="1:8" x14ac:dyDescent="0.3">
      <c r="A52" s="127"/>
      <c r="B52" s="120" t="s">
        <v>240</v>
      </c>
      <c r="C52" s="120" t="s">
        <v>241</v>
      </c>
      <c r="E52" s="127">
        <v>-186957.07000000021</v>
      </c>
      <c r="F52" s="128">
        <v>-213270.1700000001</v>
      </c>
      <c r="G52" s="128">
        <v>-204374.75999999998</v>
      </c>
      <c r="H52" s="127">
        <v>-604602.00000000023</v>
      </c>
    </row>
    <row r="53" spans="1:8" x14ac:dyDescent="0.3">
      <c r="A53" s="127"/>
      <c r="B53" s="120" t="s">
        <v>242</v>
      </c>
      <c r="C53" s="120" t="s">
        <v>243</v>
      </c>
      <c r="E53" s="127">
        <v>-2357.5199999999995</v>
      </c>
      <c r="F53" s="128">
        <v>-1613.04</v>
      </c>
      <c r="G53" s="128">
        <v>-1874.4</v>
      </c>
      <c r="H53" s="127">
        <v>-5844.96</v>
      </c>
    </row>
    <row r="54" spans="1:8" x14ac:dyDescent="0.3">
      <c r="A54" s="127"/>
      <c r="B54" s="120" t="s">
        <v>244</v>
      </c>
      <c r="C54" s="120" t="s">
        <v>245</v>
      </c>
      <c r="E54" s="127">
        <v>-42400</v>
      </c>
      <c r="F54" s="128">
        <v>-54900</v>
      </c>
      <c r="G54" s="128">
        <v>-61297.32</v>
      </c>
      <c r="H54" s="127">
        <v>-158597.32</v>
      </c>
    </row>
    <row r="55" spans="1:8" x14ac:dyDescent="0.3">
      <c r="A55" s="127"/>
      <c r="B55" s="120" t="s">
        <v>246</v>
      </c>
      <c r="C55" s="120" t="s">
        <v>247</v>
      </c>
      <c r="E55" s="127">
        <v>-4981</v>
      </c>
      <c r="F55" s="128">
        <v>-7101</v>
      </c>
      <c r="G55" s="128">
        <v>-6118</v>
      </c>
      <c r="H55" s="127">
        <v>-18200</v>
      </c>
    </row>
    <row r="56" spans="1:8" x14ac:dyDescent="0.3">
      <c r="A56" s="127"/>
      <c r="B56" s="120" t="s">
        <v>248</v>
      </c>
      <c r="C56" s="120" t="s">
        <v>249</v>
      </c>
      <c r="E56" s="127">
        <v>-5668.2200000000012</v>
      </c>
      <c r="F56" s="128">
        <v>-5808.2000000000007</v>
      </c>
      <c r="G56" s="128">
        <v>-6482.1200000000008</v>
      </c>
      <c r="H56" s="127">
        <v>-17958.54</v>
      </c>
    </row>
    <row r="57" spans="1:8" x14ac:dyDescent="0.3">
      <c r="A57" s="127"/>
      <c r="B57" s="120" t="s">
        <v>250</v>
      </c>
      <c r="C57" s="120" t="s">
        <v>251</v>
      </c>
      <c r="E57" s="127">
        <v>-149993.07999999999</v>
      </c>
      <c r="F57" s="128">
        <v>-524476.58000000007</v>
      </c>
      <c r="G57" s="128">
        <v>9963.4599999999991</v>
      </c>
      <c r="H57" s="127">
        <v>-664506.20000000007</v>
      </c>
    </row>
    <row r="58" spans="1:8" x14ac:dyDescent="0.3">
      <c r="A58" s="127"/>
      <c r="B58" s="120" t="s">
        <v>252</v>
      </c>
      <c r="C58" s="120" t="s">
        <v>253</v>
      </c>
      <c r="E58" s="127">
        <v>-11077.85</v>
      </c>
      <c r="F58" s="128"/>
      <c r="G58" s="128"/>
      <c r="H58" s="127">
        <v>-11077.85</v>
      </c>
    </row>
    <row r="59" spans="1:8" x14ac:dyDescent="0.3">
      <c r="A59" s="127"/>
      <c r="B59" s="120" t="s">
        <v>254</v>
      </c>
      <c r="C59" s="120" t="s">
        <v>255</v>
      </c>
      <c r="E59" s="127">
        <v>-687639.92</v>
      </c>
      <c r="F59" s="128">
        <v>-2704237.73</v>
      </c>
      <c r="G59" s="128">
        <v>-2469395.79</v>
      </c>
      <c r="H59" s="127">
        <v>-5861273.4399999995</v>
      </c>
    </row>
    <row r="60" spans="1:8" x14ac:dyDescent="0.3">
      <c r="A60" s="127"/>
      <c r="B60" s="120" t="s">
        <v>256</v>
      </c>
      <c r="C60" s="120" t="s">
        <v>257</v>
      </c>
      <c r="E60" s="127">
        <v>-2340243.5700000003</v>
      </c>
      <c r="F60" s="128">
        <v>-2119559.92</v>
      </c>
      <c r="G60" s="128">
        <v>-5998916.2700000005</v>
      </c>
      <c r="H60" s="127">
        <v>-10458719.760000002</v>
      </c>
    </row>
    <row r="61" spans="1:8" x14ac:dyDescent="0.3">
      <c r="A61" s="127"/>
      <c r="B61" s="120" t="s">
        <v>258</v>
      </c>
      <c r="C61" s="120" t="s">
        <v>259</v>
      </c>
      <c r="E61" s="127">
        <v>-1137316.19</v>
      </c>
      <c r="F61" s="128">
        <v>-1126870.1000000001</v>
      </c>
      <c r="G61" s="128">
        <v>-1144471.26</v>
      </c>
      <c r="H61" s="127">
        <v>-3408657.5500000003</v>
      </c>
    </row>
    <row r="62" spans="1:8" x14ac:dyDescent="0.3">
      <c r="A62" s="127"/>
      <c r="B62" s="120" t="s">
        <v>260</v>
      </c>
      <c r="C62" s="120" t="s">
        <v>261</v>
      </c>
      <c r="E62" s="127">
        <v>-983332.29999999981</v>
      </c>
      <c r="F62" s="128">
        <v>-949971.04999999993</v>
      </c>
      <c r="G62" s="128">
        <v>-745860.23</v>
      </c>
      <c r="H62" s="127">
        <v>-2679163.5799999996</v>
      </c>
    </row>
    <row r="63" spans="1:8" x14ac:dyDescent="0.3">
      <c r="A63" s="127"/>
      <c r="B63" s="120" t="s">
        <v>262</v>
      </c>
      <c r="C63" s="120" t="s">
        <v>263</v>
      </c>
      <c r="E63" s="127">
        <v>-9373.83</v>
      </c>
      <c r="F63" s="128">
        <v>-220988</v>
      </c>
      <c r="G63" s="128">
        <v>-134526</v>
      </c>
      <c r="H63" s="127">
        <v>-364887.82999999996</v>
      </c>
    </row>
    <row r="64" spans="1:8" x14ac:dyDescent="0.3">
      <c r="A64" s="127"/>
      <c r="B64" s="120" t="s">
        <v>264</v>
      </c>
      <c r="C64" s="120" t="s">
        <v>265</v>
      </c>
      <c r="E64" s="127">
        <v>-9.0949470177292824E-13</v>
      </c>
      <c r="F64" s="128">
        <v>-3998.61</v>
      </c>
      <c r="G64" s="128">
        <v>-4926</v>
      </c>
      <c r="H64" s="127">
        <v>-8924.61</v>
      </c>
    </row>
    <row r="65" spans="1:9" x14ac:dyDescent="0.3">
      <c r="A65" s="127"/>
      <c r="B65" s="120" t="s">
        <v>266</v>
      </c>
      <c r="C65" s="120" t="s">
        <v>267</v>
      </c>
      <c r="E65" s="127">
        <v>-170646.38</v>
      </c>
      <c r="F65" s="128">
        <v>-108266.23000000001</v>
      </c>
      <c r="G65" s="128">
        <v>-243943.08000000002</v>
      </c>
      <c r="H65" s="127">
        <v>-522855.69000000006</v>
      </c>
    </row>
    <row r="66" spans="1:9" x14ac:dyDescent="0.3">
      <c r="A66" s="127"/>
      <c r="B66" s="120" t="s">
        <v>268</v>
      </c>
      <c r="C66" s="120" t="s">
        <v>269</v>
      </c>
      <c r="E66" s="127"/>
      <c r="F66" s="129"/>
      <c r="G66" s="129">
        <v>-16543.28</v>
      </c>
      <c r="H66" s="127">
        <v>-16543.28</v>
      </c>
    </row>
    <row r="67" spans="1:9" x14ac:dyDescent="0.3">
      <c r="A67" s="127"/>
      <c r="B67" s="120" t="s">
        <v>270</v>
      </c>
      <c r="C67" s="120" t="s">
        <v>271</v>
      </c>
      <c r="E67" s="127"/>
      <c r="F67" s="129">
        <v>-73297</v>
      </c>
      <c r="G67" s="129"/>
      <c r="H67" s="127">
        <v>-73297</v>
      </c>
    </row>
    <row r="68" spans="1:9" x14ac:dyDescent="0.3">
      <c r="A68" s="127"/>
      <c r="B68" s="120" t="s">
        <v>272</v>
      </c>
      <c r="C68" s="120" t="s">
        <v>273</v>
      </c>
      <c r="E68" s="127">
        <v>-9146.2999999999993</v>
      </c>
      <c r="F68" s="129">
        <v>-483.74</v>
      </c>
      <c r="G68" s="129"/>
      <c r="H68" s="127">
        <v>-9630.0399999999991</v>
      </c>
    </row>
    <row r="69" spans="1:9" x14ac:dyDescent="0.3">
      <c r="A69" s="127"/>
      <c r="B69" s="120" t="s">
        <v>274</v>
      </c>
      <c r="C69" s="120" t="s">
        <v>275</v>
      </c>
      <c r="E69" s="127">
        <v>-6203363.4499999993</v>
      </c>
      <c r="F69" s="129">
        <v>-5731543.0600000005</v>
      </c>
      <c r="G69" s="129">
        <v>-6005444.5399999991</v>
      </c>
      <c r="H69" s="127">
        <v>-17940351.049999997</v>
      </c>
    </row>
    <row r="70" spans="1:9" x14ac:dyDescent="0.3">
      <c r="A70" s="127"/>
      <c r="B70" s="120" t="s">
        <v>276</v>
      </c>
      <c r="C70" s="120" t="s">
        <v>277</v>
      </c>
      <c r="E70" s="127"/>
      <c r="F70" s="129">
        <v>-1000</v>
      </c>
      <c r="G70" s="129">
        <v>1000</v>
      </c>
      <c r="H70" s="127">
        <v>0</v>
      </c>
    </row>
    <row r="71" spans="1:9" x14ac:dyDescent="0.3">
      <c r="A71" s="127"/>
      <c r="B71" s="120" t="s">
        <v>278</v>
      </c>
      <c r="C71" s="120" t="s">
        <v>279</v>
      </c>
      <c r="E71" s="127"/>
      <c r="F71" s="129">
        <v>-30035.48</v>
      </c>
      <c r="G71" s="129">
        <v>-15017.76</v>
      </c>
      <c r="H71" s="127">
        <v>-45053.24</v>
      </c>
    </row>
    <row r="72" spans="1:9" x14ac:dyDescent="0.3">
      <c r="A72" s="127"/>
      <c r="B72" s="120" t="s">
        <v>280</v>
      </c>
      <c r="C72" s="120" t="s">
        <v>281</v>
      </c>
      <c r="E72" s="127">
        <v>-6251572.6600000011</v>
      </c>
      <c r="F72" s="129">
        <v>-6814456.4500000011</v>
      </c>
      <c r="G72" s="129">
        <v>-7103094.7300000004</v>
      </c>
      <c r="H72" s="127">
        <v>-20169123.840000004</v>
      </c>
    </row>
    <row r="73" spans="1:9" x14ac:dyDescent="0.3">
      <c r="A73" s="127"/>
      <c r="B73" s="120" t="s">
        <v>282</v>
      </c>
      <c r="C73" s="120" t="s">
        <v>283</v>
      </c>
      <c r="E73" s="127">
        <v>-796309.11</v>
      </c>
      <c r="F73" s="129">
        <v>-642866.82999999996</v>
      </c>
      <c r="G73" s="129">
        <v>-974828.98</v>
      </c>
      <c r="H73" s="127">
        <v>-2414004.92</v>
      </c>
    </row>
    <row r="74" spans="1:9" x14ac:dyDescent="0.3">
      <c r="A74" s="127"/>
      <c r="B74" s="120" t="s">
        <v>284</v>
      </c>
      <c r="C74" s="120" t="s">
        <v>285</v>
      </c>
      <c r="E74" s="127">
        <v>-6200</v>
      </c>
      <c r="F74" s="129">
        <v>-6200</v>
      </c>
      <c r="G74" s="129">
        <v>-6200</v>
      </c>
      <c r="H74" s="127">
        <v>-18600</v>
      </c>
    </row>
    <row r="75" spans="1:9" x14ac:dyDescent="0.3">
      <c r="A75" s="127"/>
      <c r="B75" s="120" t="s">
        <v>286</v>
      </c>
      <c r="C75" s="120" t="s">
        <v>287</v>
      </c>
      <c r="E75" s="127">
        <v>-40000</v>
      </c>
      <c r="F75" s="129">
        <v>-40000</v>
      </c>
      <c r="G75" s="129">
        <v>-40000</v>
      </c>
      <c r="H75" s="127">
        <v>-120000</v>
      </c>
    </row>
    <row r="76" spans="1:9" x14ac:dyDescent="0.3">
      <c r="A76" s="127"/>
      <c r="B76" s="120" t="s">
        <v>288</v>
      </c>
      <c r="C76" s="120" t="s">
        <v>289</v>
      </c>
      <c r="E76" s="127">
        <v>-146910.3299999999</v>
      </c>
      <c r="F76" s="129">
        <v>-153655.97</v>
      </c>
      <c r="G76" s="129">
        <v>-158769.09</v>
      </c>
      <c r="H76" s="127">
        <v>-459335.3899999999</v>
      </c>
    </row>
    <row r="77" spans="1:9" x14ac:dyDescent="0.3">
      <c r="A77" s="127"/>
      <c r="B77" s="120" t="s">
        <v>290</v>
      </c>
      <c r="C77" s="120" t="s">
        <v>291</v>
      </c>
      <c r="E77" s="127">
        <v>-105832.4</v>
      </c>
      <c r="F77" s="128">
        <v>-25308.299999999996</v>
      </c>
      <c r="G77" s="128"/>
      <c r="H77" s="127">
        <v>-131140.69999999998</v>
      </c>
    </row>
    <row r="78" spans="1:9" x14ac:dyDescent="0.3">
      <c r="A78" s="127"/>
      <c r="B78" s="120" t="s">
        <v>292</v>
      </c>
      <c r="C78" s="120" t="s">
        <v>293</v>
      </c>
      <c r="E78" s="127">
        <v>-100738.25</v>
      </c>
      <c r="F78" s="128">
        <v>-43315.680000000008</v>
      </c>
      <c r="G78" s="128">
        <v>-6441.09</v>
      </c>
      <c r="H78" s="127">
        <v>-150495.01999999999</v>
      </c>
    </row>
    <row r="79" spans="1:9" x14ac:dyDescent="0.3">
      <c r="A79" s="127"/>
      <c r="B79" s="120" t="s">
        <v>294</v>
      </c>
      <c r="C79" s="120" t="s">
        <v>295</v>
      </c>
      <c r="E79" s="127"/>
      <c r="F79" s="127"/>
      <c r="G79" s="130">
        <v>-500</v>
      </c>
      <c r="H79" s="127">
        <v>-500</v>
      </c>
      <c r="I79" s="120" t="s">
        <v>296</v>
      </c>
    </row>
    <row r="80" spans="1:9" x14ac:dyDescent="0.3">
      <c r="A80" s="127"/>
      <c r="B80" s="120" t="s">
        <v>297</v>
      </c>
      <c r="C80" s="120" t="s">
        <v>298</v>
      </c>
      <c r="E80" s="127">
        <v>-2990</v>
      </c>
      <c r="F80" s="130">
        <v>-7345</v>
      </c>
      <c r="G80" s="130">
        <v>-8255</v>
      </c>
      <c r="H80" s="127">
        <v>-18590</v>
      </c>
    </row>
    <row r="81" spans="1:9" x14ac:dyDescent="0.3">
      <c r="A81" s="127"/>
      <c r="B81" s="120" t="s">
        <v>299</v>
      </c>
      <c r="C81" s="120" t="s">
        <v>300</v>
      </c>
      <c r="E81" s="127"/>
      <c r="F81" s="130">
        <v>-20</v>
      </c>
      <c r="G81" s="130"/>
      <c r="H81" s="127">
        <v>-20</v>
      </c>
    </row>
    <row r="82" spans="1:9" x14ac:dyDescent="0.3">
      <c r="A82" s="127"/>
      <c r="B82" s="120" t="s">
        <v>301</v>
      </c>
      <c r="C82" s="120" t="s">
        <v>302</v>
      </c>
      <c r="E82" s="127">
        <v>-40</v>
      </c>
      <c r="F82" s="130">
        <v>-67.849999999999994</v>
      </c>
      <c r="G82" s="130">
        <v>-20</v>
      </c>
      <c r="H82" s="127">
        <v>-127.85</v>
      </c>
    </row>
    <row r="83" spans="1:9" x14ac:dyDescent="0.3">
      <c r="A83" s="127"/>
      <c r="B83" s="120" t="s">
        <v>303</v>
      </c>
      <c r="C83" s="120" t="s">
        <v>304</v>
      </c>
      <c r="E83" s="127">
        <v>-8979.16</v>
      </c>
      <c r="F83" s="130">
        <v>-10437.750000000004</v>
      </c>
      <c r="G83" s="130">
        <v>-10786.23</v>
      </c>
      <c r="H83" s="127">
        <v>-30203.140000000003</v>
      </c>
    </row>
    <row r="84" spans="1:9" x14ac:dyDescent="0.3">
      <c r="A84" s="127"/>
      <c r="B84" s="120" t="s">
        <v>305</v>
      </c>
      <c r="C84" s="120" t="s">
        <v>306</v>
      </c>
      <c r="E84" s="127"/>
      <c r="F84" s="130"/>
      <c r="G84" s="130">
        <v>-709183.58</v>
      </c>
      <c r="H84" s="127">
        <v>-709183.58</v>
      </c>
    </row>
    <row r="85" spans="1:9" x14ac:dyDescent="0.3">
      <c r="A85" s="127"/>
      <c r="B85" s="120" t="s">
        <v>307</v>
      </c>
      <c r="C85" s="120" t="s">
        <v>308</v>
      </c>
      <c r="E85" s="127">
        <v>-46375.25</v>
      </c>
      <c r="F85" s="130">
        <v>-48777.5</v>
      </c>
      <c r="G85" s="130">
        <v>-43801</v>
      </c>
      <c r="H85" s="127">
        <v>-138953.75</v>
      </c>
    </row>
    <row r="86" spans="1:9" x14ac:dyDescent="0.3">
      <c r="A86" s="127"/>
      <c r="B86" s="120" t="s">
        <v>309</v>
      </c>
      <c r="C86" s="120" t="s">
        <v>310</v>
      </c>
      <c r="E86" s="127"/>
      <c r="F86" s="130"/>
      <c r="G86" s="130">
        <v>-1350</v>
      </c>
      <c r="H86" s="127">
        <v>-1350</v>
      </c>
      <c r="I86" s="120" t="s">
        <v>311</v>
      </c>
    </row>
    <row r="87" spans="1:9" x14ac:dyDescent="0.3">
      <c r="A87" s="127"/>
      <c r="B87" s="120" t="s">
        <v>312</v>
      </c>
      <c r="C87" s="120" t="s">
        <v>313</v>
      </c>
      <c r="E87" s="127"/>
      <c r="F87" s="130"/>
      <c r="G87" s="130">
        <v>-9455.3799999999992</v>
      </c>
      <c r="H87" s="127">
        <v>-9455.3799999999992</v>
      </c>
    </row>
    <row r="88" spans="1:9" x14ac:dyDescent="0.3">
      <c r="A88" s="127"/>
      <c r="B88" s="120" t="s">
        <v>314</v>
      </c>
      <c r="C88" s="120" t="s">
        <v>315</v>
      </c>
      <c r="E88" s="127">
        <v>-90423.88</v>
      </c>
      <c r="F88" s="130">
        <v>-184240.57</v>
      </c>
      <c r="G88" s="130">
        <v>-126352.5</v>
      </c>
      <c r="H88" s="127">
        <v>-401016.95</v>
      </c>
    </row>
    <row r="89" spans="1:9" x14ac:dyDescent="0.3">
      <c r="A89" s="127"/>
      <c r="B89" s="120" t="s">
        <v>316</v>
      </c>
      <c r="C89" s="120" t="s">
        <v>317</v>
      </c>
      <c r="E89" s="127"/>
      <c r="F89" s="130"/>
      <c r="G89" s="130">
        <v>-1401.98</v>
      </c>
      <c r="H89" s="127">
        <v>-1401.98</v>
      </c>
    </row>
    <row r="90" spans="1:9" x14ac:dyDescent="0.3">
      <c r="A90" s="127"/>
      <c r="B90" s="120" t="s">
        <v>318</v>
      </c>
      <c r="C90" s="120" t="s">
        <v>319</v>
      </c>
      <c r="E90" s="127">
        <v>-701.76</v>
      </c>
      <c r="F90" s="130"/>
      <c r="G90" s="130"/>
      <c r="H90" s="127">
        <v>-701.76</v>
      </c>
    </row>
    <row r="91" spans="1:9" x14ac:dyDescent="0.3">
      <c r="A91" s="127"/>
      <c r="B91" s="120" t="s">
        <v>320</v>
      </c>
      <c r="C91" s="120" t="s">
        <v>321</v>
      </c>
      <c r="E91" s="127"/>
      <c r="F91" s="130">
        <v>-1106</v>
      </c>
      <c r="G91" s="130">
        <v>-1939.5</v>
      </c>
      <c r="H91" s="127">
        <v>-3045.5</v>
      </c>
    </row>
    <row r="92" spans="1:9" x14ac:dyDescent="0.3">
      <c r="A92" s="127"/>
      <c r="B92" s="120" t="s">
        <v>322</v>
      </c>
      <c r="C92" s="120" t="s">
        <v>323</v>
      </c>
      <c r="E92" s="127">
        <v>-38237.300000000068</v>
      </c>
      <c r="F92" s="130">
        <v>-35584.290000000008</v>
      </c>
      <c r="G92" s="130">
        <v>-47968.95</v>
      </c>
      <c r="H92" s="127">
        <v>-121790.54000000007</v>
      </c>
    </row>
    <row r="93" spans="1:9" x14ac:dyDescent="0.3">
      <c r="A93" s="127"/>
      <c r="B93" s="120" t="s">
        <v>324</v>
      </c>
      <c r="C93" s="120" t="s">
        <v>325</v>
      </c>
      <c r="E93" s="127">
        <v>-98291.88</v>
      </c>
      <c r="F93" s="130">
        <v>-174460.74</v>
      </c>
      <c r="G93" s="130">
        <v>-17531.259999999998</v>
      </c>
      <c r="H93" s="127">
        <v>-290283.88</v>
      </c>
    </row>
    <row r="94" spans="1:9" x14ac:dyDescent="0.3">
      <c r="A94" s="127"/>
      <c r="B94" s="120" t="s">
        <v>326</v>
      </c>
      <c r="C94" s="120" t="s">
        <v>327</v>
      </c>
      <c r="E94" s="127"/>
      <c r="F94" s="130"/>
      <c r="G94" s="130">
        <v>-5921.4600000000009</v>
      </c>
      <c r="H94" s="127">
        <v>-5921.4600000000009</v>
      </c>
    </row>
    <row r="95" spans="1:9" x14ac:dyDescent="0.3">
      <c r="A95" s="127"/>
      <c r="B95" s="120" t="s">
        <v>328</v>
      </c>
      <c r="C95" s="120" t="s">
        <v>329</v>
      </c>
      <c r="E95" s="127"/>
      <c r="F95" s="130">
        <v>-1437.25</v>
      </c>
      <c r="G95" s="130"/>
      <c r="H95" s="127">
        <v>-1437.25</v>
      </c>
    </row>
    <row r="96" spans="1:9" x14ac:dyDescent="0.3">
      <c r="A96" s="127"/>
      <c r="B96" s="120" t="s">
        <v>330</v>
      </c>
      <c r="C96" s="120" t="s">
        <v>331</v>
      </c>
      <c r="E96" s="127">
        <v>-25825</v>
      </c>
      <c r="F96" s="130">
        <v>-28708.82</v>
      </c>
      <c r="G96" s="130">
        <v>-27375</v>
      </c>
      <c r="H96" s="127">
        <v>-81908.820000000007</v>
      </c>
    </row>
    <row r="97" spans="1:8" x14ac:dyDescent="0.3">
      <c r="A97" s="127"/>
      <c r="B97" s="120" t="s">
        <v>332</v>
      </c>
      <c r="C97" s="120" t="s">
        <v>333</v>
      </c>
      <c r="E97" s="127"/>
      <c r="F97" s="130">
        <v>-1843.6100000000004</v>
      </c>
      <c r="G97" s="130">
        <v>-7.2759576141834259E-12</v>
      </c>
      <c r="H97" s="127">
        <v>-1843.6100000000076</v>
      </c>
    </row>
    <row r="98" spans="1:8" x14ac:dyDescent="0.3">
      <c r="A98" s="127"/>
      <c r="B98" s="120" t="s">
        <v>334</v>
      </c>
      <c r="C98" s="120" t="s">
        <v>335</v>
      </c>
      <c r="E98" s="127"/>
      <c r="F98" s="130"/>
      <c r="G98" s="130">
        <v>-27250</v>
      </c>
      <c r="H98" s="127">
        <v>-27250</v>
      </c>
    </row>
    <row r="99" spans="1:8" x14ac:dyDescent="0.3">
      <c r="A99" s="127"/>
      <c r="B99" s="120" t="s">
        <v>336</v>
      </c>
      <c r="C99" s="120" t="s">
        <v>337</v>
      </c>
      <c r="E99" s="127">
        <v>-239161.91000000006</v>
      </c>
      <c r="F99" s="130">
        <v>-293122.98</v>
      </c>
      <c r="G99" s="130">
        <v>0</v>
      </c>
      <c r="H99" s="127">
        <v>-532284.89</v>
      </c>
    </row>
    <row r="100" spans="1:8" x14ac:dyDescent="0.3">
      <c r="A100" s="127"/>
      <c r="B100" s="120" t="s">
        <v>338</v>
      </c>
      <c r="C100" s="120" t="s">
        <v>339</v>
      </c>
      <c r="E100" s="127">
        <v>-159825.19999999995</v>
      </c>
      <c r="F100" s="130">
        <v>-229201.22999999998</v>
      </c>
      <c r="G100" s="130">
        <v>-4479.92</v>
      </c>
      <c r="H100" s="127">
        <v>-393506.34999999992</v>
      </c>
    </row>
    <row r="101" spans="1:8" x14ac:dyDescent="0.3">
      <c r="A101" s="127"/>
      <c r="B101" s="120" t="s">
        <v>340</v>
      </c>
      <c r="C101" s="120" t="s">
        <v>341</v>
      </c>
      <c r="E101" s="127">
        <v>-116627.48999999982</v>
      </c>
      <c r="F101" s="130">
        <v>-149177.90999999983</v>
      </c>
      <c r="G101" s="130">
        <v>-151916.61000000002</v>
      </c>
      <c r="H101" s="127">
        <v>-417722.00999999966</v>
      </c>
    </row>
    <row r="102" spans="1:8" x14ac:dyDescent="0.3">
      <c r="A102" s="127"/>
      <c r="B102" s="120" t="s">
        <v>342</v>
      </c>
      <c r="C102" s="120" t="s">
        <v>343</v>
      </c>
      <c r="E102" s="127">
        <v>-12870.010000000002</v>
      </c>
      <c r="F102" s="130">
        <v>-10289.549999999999</v>
      </c>
      <c r="G102" s="130">
        <v>-1170.17</v>
      </c>
      <c r="H102" s="127">
        <v>-24329.730000000003</v>
      </c>
    </row>
    <row r="103" spans="1:8" x14ac:dyDescent="0.3">
      <c r="A103" s="127"/>
      <c r="B103" s="120" t="s">
        <v>344</v>
      </c>
      <c r="C103" s="120" t="s">
        <v>345</v>
      </c>
      <c r="E103" s="127"/>
      <c r="F103" s="130"/>
      <c r="G103" s="130">
        <v>-5005.91</v>
      </c>
      <c r="H103" s="127">
        <v>-5005.91</v>
      </c>
    </row>
    <row r="104" spans="1:8" x14ac:dyDescent="0.3">
      <c r="A104" s="127"/>
      <c r="B104" s="120" t="s">
        <v>346</v>
      </c>
      <c r="C104" s="120" t="s">
        <v>347</v>
      </c>
      <c r="E104" s="127"/>
      <c r="F104" s="130"/>
      <c r="G104" s="130">
        <v>-1099204.7400000005</v>
      </c>
      <c r="H104" s="127">
        <v>-1099204.7400000005</v>
      </c>
    </row>
    <row r="105" spans="1:8" x14ac:dyDescent="0.3">
      <c r="A105" s="127"/>
      <c r="B105" s="120" t="s">
        <v>348</v>
      </c>
      <c r="C105" s="120" t="s">
        <v>349</v>
      </c>
      <c r="E105" s="127">
        <v>-15941567.529999994</v>
      </c>
      <c r="F105" s="130">
        <v>-17677289.829999998</v>
      </c>
      <c r="G105" s="130">
        <v>-18851490.09</v>
      </c>
      <c r="H105" s="127">
        <v>-52470347.449999988</v>
      </c>
    </row>
    <row r="106" spans="1:8" x14ac:dyDescent="0.3">
      <c r="A106" s="127"/>
      <c r="B106" s="120" t="s">
        <v>350</v>
      </c>
      <c r="C106" s="120" t="s">
        <v>351</v>
      </c>
      <c r="E106" s="127">
        <v>-113200</v>
      </c>
      <c r="F106" s="130">
        <v>-111860</v>
      </c>
      <c r="G106" s="130">
        <v>-147220</v>
      </c>
      <c r="H106" s="127">
        <v>-372280</v>
      </c>
    </row>
    <row r="107" spans="1:8" x14ac:dyDescent="0.3">
      <c r="A107" s="127"/>
      <c r="B107" s="120" t="s">
        <v>352</v>
      </c>
      <c r="C107" s="120" t="s">
        <v>353</v>
      </c>
      <c r="E107" s="127">
        <v>-50413.1</v>
      </c>
      <c r="F107" s="130">
        <v>-47546.509999999995</v>
      </c>
      <c r="G107" s="130">
        <v>-34924.76</v>
      </c>
      <c r="H107" s="127">
        <v>-132884.37</v>
      </c>
    </row>
    <row r="108" spans="1:8" x14ac:dyDescent="0.3">
      <c r="A108" s="127"/>
      <c r="B108" s="120" t="s">
        <v>354</v>
      </c>
      <c r="C108" s="120" t="s">
        <v>355</v>
      </c>
      <c r="E108" s="127">
        <v>-17373652.330000002</v>
      </c>
      <c r="F108" s="130">
        <v>-17993465.16</v>
      </c>
      <c r="G108" s="130">
        <v>-19903721.910000004</v>
      </c>
      <c r="H108" s="127">
        <v>-55270839.400000006</v>
      </c>
    </row>
    <row r="109" spans="1:8" x14ac:dyDescent="0.3">
      <c r="A109" s="127"/>
      <c r="B109" s="120" t="s">
        <v>356</v>
      </c>
      <c r="C109" s="120" t="s">
        <v>357</v>
      </c>
      <c r="E109" s="127">
        <v>-6261.1</v>
      </c>
      <c r="F109" s="130">
        <v>-3155.15</v>
      </c>
      <c r="G109" s="130">
        <v>-2613.3600000000006</v>
      </c>
      <c r="H109" s="127">
        <v>-12029.61</v>
      </c>
    </row>
    <row r="110" spans="1:8" x14ac:dyDescent="0.3">
      <c r="A110" s="127"/>
      <c r="B110" s="120" t="s">
        <v>358</v>
      </c>
      <c r="C110" s="120" t="s">
        <v>359</v>
      </c>
      <c r="E110" s="127">
        <v>-4308.4799999999996</v>
      </c>
      <c r="F110" s="130">
        <v>-2154.2399999999998</v>
      </c>
      <c r="G110" s="130">
        <v>-17846.78</v>
      </c>
      <c r="H110" s="127">
        <v>-24309.5</v>
      </c>
    </row>
    <row r="111" spans="1:8" x14ac:dyDescent="0.3">
      <c r="A111" s="127"/>
      <c r="B111" s="120" t="s">
        <v>360</v>
      </c>
      <c r="C111" s="120" t="s">
        <v>361</v>
      </c>
      <c r="E111" s="127">
        <v>-48425</v>
      </c>
      <c r="F111" s="130">
        <v>-59475</v>
      </c>
      <c r="G111" s="130">
        <v>-38675</v>
      </c>
      <c r="H111" s="127">
        <v>-146575</v>
      </c>
    </row>
    <row r="112" spans="1:8" x14ac:dyDescent="0.3">
      <c r="A112" s="127"/>
      <c r="B112" s="120" t="s">
        <v>362</v>
      </c>
      <c r="C112" s="120" t="s">
        <v>363</v>
      </c>
      <c r="E112" s="127"/>
      <c r="F112" s="130">
        <v>-1806.5</v>
      </c>
      <c r="G112" s="130"/>
      <c r="H112" s="127">
        <v>-1806.5</v>
      </c>
    </row>
    <row r="113" spans="1:8" x14ac:dyDescent="0.3">
      <c r="A113" s="127"/>
      <c r="B113" s="120" t="s">
        <v>364</v>
      </c>
      <c r="C113" s="120" t="s">
        <v>365</v>
      </c>
      <c r="E113" s="127">
        <v>-418334.22000000009</v>
      </c>
      <c r="F113" s="130">
        <v>-590279.87999999989</v>
      </c>
      <c r="G113" s="130">
        <v>-585996.65</v>
      </c>
      <c r="H113" s="127">
        <v>-1594610.75</v>
      </c>
    </row>
    <row r="114" spans="1:8" x14ac:dyDescent="0.3">
      <c r="A114" s="127"/>
      <c r="B114" s="120" t="s">
        <v>366</v>
      </c>
      <c r="C114" s="120" t="s">
        <v>367</v>
      </c>
      <c r="E114" s="127">
        <v>-10914915.139999999</v>
      </c>
      <c r="F114" s="130">
        <v>-10802776.699999999</v>
      </c>
      <c r="G114" s="130">
        <v>-11074553.470000001</v>
      </c>
      <c r="H114" s="127">
        <v>-32792245.309999999</v>
      </c>
    </row>
    <row r="115" spans="1:8" x14ac:dyDescent="0.3">
      <c r="A115" s="127"/>
      <c r="B115" s="120" t="s">
        <v>368</v>
      </c>
      <c r="C115" s="120" t="s">
        <v>369</v>
      </c>
      <c r="E115" s="127">
        <v>0</v>
      </c>
      <c r="F115" s="130">
        <v>-21316.199999999997</v>
      </c>
      <c r="G115" s="130"/>
      <c r="H115" s="127">
        <v>-21316.199999999997</v>
      </c>
    </row>
    <row r="116" spans="1:8" x14ac:dyDescent="0.3">
      <c r="A116" s="127"/>
      <c r="B116" s="120" t="s">
        <v>370</v>
      </c>
      <c r="C116" s="120" t="s">
        <v>371</v>
      </c>
      <c r="E116" s="127">
        <v>-114.4</v>
      </c>
      <c r="F116" s="130"/>
      <c r="G116" s="130"/>
      <c r="H116" s="127">
        <v>-114.4</v>
      </c>
    </row>
    <row r="117" spans="1:8" x14ac:dyDescent="0.3">
      <c r="A117" s="127"/>
      <c r="B117" s="120" t="s">
        <v>372</v>
      </c>
      <c r="C117" s="120" t="s">
        <v>373</v>
      </c>
      <c r="E117" s="127">
        <v>-3483.02</v>
      </c>
      <c r="F117" s="130"/>
      <c r="G117" s="130"/>
      <c r="H117" s="127">
        <v>-3483.02</v>
      </c>
    </row>
    <row r="118" spans="1:8" x14ac:dyDescent="0.3">
      <c r="A118" s="127"/>
      <c r="B118" s="120" t="s">
        <v>374</v>
      </c>
      <c r="C118" s="120" t="s">
        <v>375</v>
      </c>
      <c r="E118" s="127"/>
      <c r="F118" s="130">
        <v>-2324</v>
      </c>
      <c r="G118" s="130">
        <v>2658.3900000000003</v>
      </c>
      <c r="H118" s="127">
        <v>334.39000000000033</v>
      </c>
    </row>
    <row r="119" spans="1:8" x14ac:dyDescent="0.3">
      <c r="A119" s="127"/>
      <c r="B119" s="120" t="s">
        <v>376</v>
      </c>
      <c r="C119" s="120" t="s">
        <v>377</v>
      </c>
      <c r="E119" s="127">
        <v>-472200.57000000018</v>
      </c>
      <c r="F119" s="130">
        <v>-604113.21</v>
      </c>
      <c r="G119" s="130">
        <v>-296347.63</v>
      </c>
      <c r="H119" s="127">
        <v>-1372661.4100000001</v>
      </c>
    </row>
    <row r="120" spans="1:8" x14ac:dyDescent="0.3">
      <c r="A120" s="127"/>
      <c r="B120" s="120" t="s">
        <v>378</v>
      </c>
      <c r="C120" s="120" t="s">
        <v>379</v>
      </c>
      <c r="E120" s="127">
        <v>-537355.59000000043</v>
      </c>
      <c r="F120" s="130">
        <v>-543198.50999999966</v>
      </c>
      <c r="G120" s="130">
        <v>-674244.75000000023</v>
      </c>
      <c r="H120" s="127">
        <v>-1754798.8500000006</v>
      </c>
    </row>
    <row r="121" spans="1:8" x14ac:dyDescent="0.3">
      <c r="A121" s="127"/>
      <c r="B121" s="120" t="s">
        <v>380</v>
      </c>
      <c r="C121" s="120" t="s">
        <v>381</v>
      </c>
      <c r="E121" s="127">
        <v>-2330894.66</v>
      </c>
      <c r="F121" s="130">
        <v>-4830939.38</v>
      </c>
      <c r="G121" s="130">
        <v>-4631636.0300000012</v>
      </c>
      <c r="H121" s="127">
        <v>-11793470.07</v>
      </c>
    </row>
    <row r="122" spans="1:8" x14ac:dyDescent="0.3">
      <c r="A122" s="127"/>
      <c r="B122" s="120" t="s">
        <v>382</v>
      </c>
      <c r="C122" s="120" t="s">
        <v>383</v>
      </c>
      <c r="E122" s="127">
        <v>-298729.95</v>
      </c>
      <c r="F122" s="130">
        <v>-343176.57</v>
      </c>
      <c r="G122" s="130">
        <v>-304574.87</v>
      </c>
      <c r="H122" s="127">
        <v>-946481.39000000013</v>
      </c>
    </row>
    <row r="123" spans="1:8" x14ac:dyDescent="0.3">
      <c r="A123" s="127"/>
      <c r="B123" s="120" t="s">
        <v>384</v>
      </c>
      <c r="C123" s="120" t="s">
        <v>385</v>
      </c>
      <c r="E123" s="127">
        <v>-135685.31</v>
      </c>
      <c r="F123" s="130">
        <v>-153416.85999999999</v>
      </c>
      <c r="G123" s="130">
        <v>-63346.5</v>
      </c>
      <c r="H123" s="127">
        <v>-352448.67</v>
      </c>
    </row>
    <row r="124" spans="1:8" x14ac:dyDescent="0.3">
      <c r="A124" s="127"/>
      <c r="B124" s="120" t="s">
        <v>386</v>
      </c>
      <c r="C124" s="120" t="s">
        <v>387</v>
      </c>
      <c r="E124" s="127"/>
      <c r="F124" s="130"/>
      <c r="G124" s="130">
        <v>-32201.95</v>
      </c>
      <c r="H124" s="127">
        <v>-32201.95</v>
      </c>
    </row>
    <row r="125" spans="1:8" x14ac:dyDescent="0.3">
      <c r="A125" s="127"/>
      <c r="B125" s="120" t="s">
        <v>388</v>
      </c>
      <c r="C125" s="120" t="s">
        <v>389</v>
      </c>
      <c r="E125" s="127">
        <v>-10125.380000000001</v>
      </c>
      <c r="F125" s="130">
        <v>-13546.07</v>
      </c>
      <c r="G125" s="130">
        <v>-11502.6</v>
      </c>
      <c r="H125" s="127">
        <v>-35174.050000000003</v>
      </c>
    </row>
    <row r="126" spans="1:8" x14ac:dyDescent="0.3">
      <c r="A126" s="127"/>
      <c r="B126" s="120" t="s">
        <v>390</v>
      </c>
      <c r="C126" s="120" t="s">
        <v>391</v>
      </c>
      <c r="E126" s="127">
        <v>-4111</v>
      </c>
      <c r="F126" s="130">
        <v>-4487.8999999999996</v>
      </c>
      <c r="G126" s="130">
        <v>-3999.52</v>
      </c>
      <c r="H126" s="127">
        <v>-12598.42</v>
      </c>
    </row>
    <row r="127" spans="1:8" x14ac:dyDescent="0.3">
      <c r="A127" s="127"/>
      <c r="B127" s="120" t="s">
        <v>392</v>
      </c>
      <c r="C127" s="120" t="s">
        <v>393</v>
      </c>
      <c r="E127" s="127">
        <v>-1851855.4999999993</v>
      </c>
      <c r="F127" s="130">
        <v>-1939443.5400000003</v>
      </c>
      <c r="G127" s="130">
        <v>-1852211.9900000007</v>
      </c>
      <c r="H127" s="127">
        <v>-5643511.0300000003</v>
      </c>
    </row>
    <row r="128" spans="1:8" x14ac:dyDescent="0.3">
      <c r="A128" s="127"/>
      <c r="B128" s="120" t="s">
        <v>394</v>
      </c>
      <c r="C128" s="120" t="s">
        <v>395</v>
      </c>
      <c r="E128" s="127">
        <v>-975</v>
      </c>
      <c r="F128" s="130">
        <v>-8850.65</v>
      </c>
      <c r="G128" s="130">
        <v>-15958.729999999998</v>
      </c>
      <c r="H128" s="127">
        <v>-25784.379999999997</v>
      </c>
    </row>
    <row r="129" spans="1:8" x14ac:dyDescent="0.3">
      <c r="A129" s="127"/>
      <c r="B129" s="120" t="s">
        <v>396</v>
      </c>
      <c r="C129" s="120" t="s">
        <v>397</v>
      </c>
      <c r="E129" s="127">
        <v>-375</v>
      </c>
      <c r="F129" s="130">
        <v>-1500</v>
      </c>
      <c r="G129" s="130">
        <v>-300</v>
      </c>
      <c r="H129" s="127">
        <v>-2175</v>
      </c>
    </row>
    <row r="130" spans="1:8" x14ac:dyDescent="0.3">
      <c r="A130" s="127"/>
      <c r="B130" s="120" t="s">
        <v>398</v>
      </c>
      <c r="C130" s="120" t="s">
        <v>399</v>
      </c>
      <c r="E130" s="127">
        <v>-94397.049999999988</v>
      </c>
      <c r="F130" s="127">
        <v>-97485.96</v>
      </c>
      <c r="G130" s="127">
        <v>-62432.04</v>
      </c>
      <c r="H130" s="127">
        <v>-254315.05</v>
      </c>
    </row>
    <row r="131" spans="1:8" x14ac:dyDescent="0.3">
      <c r="A131" s="127"/>
      <c r="B131" s="120" t="s">
        <v>400</v>
      </c>
      <c r="C131" s="120" t="s">
        <v>401</v>
      </c>
      <c r="E131" s="127">
        <v>-3182208.850000001</v>
      </c>
      <c r="F131" s="127">
        <v>-3196073.2200000007</v>
      </c>
      <c r="G131" s="127">
        <v>-2996843.83</v>
      </c>
      <c r="H131" s="127">
        <v>-9375125.9000000022</v>
      </c>
    </row>
    <row r="132" spans="1:8" x14ac:dyDescent="0.3">
      <c r="A132" s="127"/>
      <c r="B132" s="120" t="s">
        <v>402</v>
      </c>
      <c r="C132" s="120" t="s">
        <v>403</v>
      </c>
      <c r="E132" s="127">
        <v>-21685.079999999994</v>
      </c>
      <c r="F132" s="127">
        <v>-21685.08</v>
      </c>
      <c r="G132" s="127">
        <v>-39072.959999999999</v>
      </c>
      <c r="H132" s="127">
        <v>-82443.12</v>
      </c>
    </row>
    <row r="133" spans="1:8" x14ac:dyDescent="0.3">
      <c r="A133" s="127"/>
      <c r="B133" s="120" t="s">
        <v>404</v>
      </c>
      <c r="C133" s="120" t="s">
        <v>405</v>
      </c>
      <c r="E133" s="127">
        <v>-280017</v>
      </c>
      <c r="F133" s="127">
        <v>-300458.03999999998</v>
      </c>
      <c r="G133" s="127">
        <v>-316983</v>
      </c>
      <c r="H133" s="127">
        <v>-897458.04</v>
      </c>
    </row>
    <row r="134" spans="1:8" x14ac:dyDescent="0.3">
      <c r="A134" s="127"/>
      <c r="B134" s="120" t="s">
        <v>406</v>
      </c>
      <c r="C134" s="120" t="s">
        <v>407</v>
      </c>
      <c r="E134" s="128">
        <v>-539626.68000000005</v>
      </c>
      <c r="F134" s="128">
        <v>-353829.20999999996</v>
      </c>
      <c r="G134" s="128">
        <v>-265040.22000000003</v>
      </c>
      <c r="H134" s="127">
        <v>-1158496.1100000001</v>
      </c>
    </row>
    <row r="135" spans="1:8" x14ac:dyDescent="0.3">
      <c r="A135" s="127"/>
      <c r="B135" s="120" t="s">
        <v>408</v>
      </c>
      <c r="C135" s="120" t="s">
        <v>409</v>
      </c>
      <c r="E135" s="128">
        <v>-29514.839999999993</v>
      </c>
      <c r="F135" s="128">
        <v>-17657.82</v>
      </c>
      <c r="G135" s="128">
        <v>-18674.079999999998</v>
      </c>
      <c r="H135" s="127">
        <v>-65846.739999999991</v>
      </c>
    </row>
    <row r="136" spans="1:8" x14ac:dyDescent="0.3">
      <c r="A136" s="127"/>
      <c r="B136" s="120" t="s">
        <v>410</v>
      </c>
      <c r="C136" s="120" t="s">
        <v>411</v>
      </c>
      <c r="E136" s="128">
        <v>-22869.11</v>
      </c>
      <c r="F136" s="128">
        <v>-23414.68</v>
      </c>
      <c r="G136" s="128">
        <v>-20472.12</v>
      </c>
      <c r="H136" s="127">
        <v>-66755.91</v>
      </c>
    </row>
    <row r="137" spans="1:8" x14ac:dyDescent="0.3">
      <c r="A137" s="127"/>
      <c r="B137" s="120" t="s">
        <v>412</v>
      </c>
      <c r="C137" s="120" t="s">
        <v>413</v>
      </c>
      <c r="E137" s="128">
        <v>-1426146.51</v>
      </c>
      <c r="F137" s="128">
        <v>-1366068.5699999998</v>
      </c>
      <c r="G137" s="128">
        <v>-98221.03</v>
      </c>
      <c r="H137" s="127">
        <v>-2890436.11</v>
      </c>
    </row>
    <row r="138" spans="1:8" x14ac:dyDescent="0.3">
      <c r="A138" s="127"/>
      <c r="B138" s="120" t="s">
        <v>414</v>
      </c>
      <c r="C138" s="120" t="s">
        <v>415</v>
      </c>
      <c r="E138" s="128">
        <v>-70615.7</v>
      </c>
      <c r="F138" s="128">
        <v>-66331.37</v>
      </c>
      <c r="G138" s="128">
        <v>-55327.49</v>
      </c>
      <c r="H138" s="127">
        <v>-192274.56</v>
      </c>
    </row>
    <row r="139" spans="1:8" x14ac:dyDescent="0.3">
      <c r="A139" s="127"/>
      <c r="B139" s="120" t="s">
        <v>416</v>
      </c>
      <c r="C139" s="120" t="s">
        <v>417</v>
      </c>
      <c r="E139" s="128">
        <v>-108608.58999999998</v>
      </c>
      <c r="F139" s="128">
        <v>-120642.91999999998</v>
      </c>
      <c r="G139" s="128">
        <v>-352887.06999999995</v>
      </c>
      <c r="H139" s="127">
        <v>-582138.57999999984</v>
      </c>
    </row>
    <row r="140" spans="1:8" x14ac:dyDescent="0.3">
      <c r="A140" s="127"/>
      <c r="B140" s="120" t="s">
        <v>418</v>
      </c>
      <c r="C140" s="120" t="s">
        <v>419</v>
      </c>
      <c r="E140" s="128">
        <v>-500</v>
      </c>
      <c r="F140" s="128"/>
      <c r="G140" s="128"/>
      <c r="H140" s="127">
        <v>-500</v>
      </c>
    </row>
    <row r="141" spans="1:8" x14ac:dyDescent="0.3">
      <c r="A141" s="127"/>
      <c r="B141" s="120" t="s">
        <v>420</v>
      </c>
      <c r="C141" s="120" t="s">
        <v>421</v>
      </c>
      <c r="E141" s="128">
        <v>-3218.42</v>
      </c>
      <c r="F141" s="128"/>
      <c r="G141" s="128"/>
      <c r="H141" s="127">
        <v>-3218.42</v>
      </c>
    </row>
    <row r="142" spans="1:8" x14ac:dyDescent="0.3">
      <c r="A142" s="127"/>
      <c r="B142" s="120" t="s">
        <v>422</v>
      </c>
      <c r="C142" s="120" t="s">
        <v>423</v>
      </c>
      <c r="E142" s="128">
        <v>-150</v>
      </c>
      <c r="F142" s="128">
        <v>-300</v>
      </c>
      <c r="G142" s="128"/>
      <c r="H142" s="127">
        <v>-450</v>
      </c>
    </row>
    <row r="143" spans="1:8" x14ac:dyDescent="0.3">
      <c r="A143" s="127"/>
      <c r="B143" s="120" t="s">
        <v>424</v>
      </c>
      <c r="C143" s="120" t="s">
        <v>425</v>
      </c>
      <c r="E143" s="128">
        <v>-2616.7800000000002</v>
      </c>
      <c r="F143" s="128">
        <v>-3945.4000000000005</v>
      </c>
      <c r="G143" s="128">
        <v>-1797.7</v>
      </c>
      <c r="H143" s="127">
        <v>-8359.880000000001</v>
      </c>
    </row>
    <row r="144" spans="1:8" x14ac:dyDescent="0.3">
      <c r="A144" s="127"/>
      <c r="B144" s="120" t="s">
        <v>426</v>
      </c>
      <c r="C144" s="120" t="s">
        <v>427</v>
      </c>
      <c r="E144" s="127">
        <v>-1669467.0299999998</v>
      </c>
      <c r="F144" s="127">
        <v>-1139468.6800000002</v>
      </c>
      <c r="G144" s="131">
        <v>-1761919.3100000005</v>
      </c>
      <c r="H144" s="127">
        <v>-4570855.0200000005</v>
      </c>
    </row>
    <row r="145" spans="1:8" x14ac:dyDescent="0.3">
      <c r="A145" s="127"/>
      <c r="B145" s="120" t="s">
        <v>428</v>
      </c>
      <c r="C145" s="120" t="s">
        <v>429</v>
      </c>
      <c r="E145" s="127">
        <v>86780</v>
      </c>
      <c r="F145" s="127">
        <v>70494.97</v>
      </c>
      <c r="G145" s="131">
        <v>1361123.86</v>
      </c>
      <c r="H145" s="127">
        <v>1518398.83</v>
      </c>
    </row>
    <row r="146" spans="1:8" x14ac:dyDescent="0.3">
      <c r="A146" s="127"/>
      <c r="B146" s="120" t="s">
        <v>430</v>
      </c>
      <c r="C146" s="120" t="s">
        <v>431</v>
      </c>
      <c r="E146" s="127">
        <v>-14014.509999999998</v>
      </c>
      <c r="F146" s="127">
        <v>-6605.39</v>
      </c>
      <c r="G146" s="131">
        <v>-3797.06</v>
      </c>
      <c r="H146" s="127">
        <v>-24416.959999999999</v>
      </c>
    </row>
    <row r="147" spans="1:8" x14ac:dyDescent="0.3">
      <c r="A147" s="127"/>
      <c r="B147" s="120" t="s">
        <v>432</v>
      </c>
      <c r="C147" s="120" t="s">
        <v>433</v>
      </c>
      <c r="E147" s="127"/>
      <c r="F147" s="127">
        <v>-6058.52</v>
      </c>
      <c r="G147" s="127"/>
      <c r="H147" s="127">
        <v>-6058.52</v>
      </c>
    </row>
    <row r="148" spans="1:8" x14ac:dyDescent="0.3">
      <c r="A148" s="127"/>
      <c r="B148" s="120" t="s">
        <v>434</v>
      </c>
      <c r="C148" s="120" t="s">
        <v>435</v>
      </c>
      <c r="E148" s="127"/>
      <c r="F148" s="127">
        <v>-2072.4699999999998</v>
      </c>
      <c r="G148" s="127"/>
      <c r="H148" s="127">
        <v>-2072.4699999999998</v>
      </c>
    </row>
    <row r="149" spans="1:8" x14ac:dyDescent="0.3">
      <c r="A149" s="127"/>
      <c r="B149" s="120" t="s">
        <v>436</v>
      </c>
      <c r="C149" s="120" t="s">
        <v>437</v>
      </c>
      <c r="E149" s="127">
        <v>-335172.03999999992</v>
      </c>
      <c r="F149" s="128">
        <v>-360701.77</v>
      </c>
      <c r="G149" s="128">
        <v>-330596.15000000002</v>
      </c>
      <c r="H149" s="127">
        <v>-1026469.96</v>
      </c>
    </row>
    <row r="150" spans="1:8" x14ac:dyDescent="0.3">
      <c r="A150" s="127"/>
      <c r="B150" s="120" t="s">
        <v>438</v>
      </c>
      <c r="C150" s="120" t="s">
        <v>439</v>
      </c>
      <c r="E150" s="127">
        <v>-206185.05999999997</v>
      </c>
      <c r="F150" s="128">
        <v>-219671.94</v>
      </c>
      <c r="G150" s="128">
        <v>-202030.13</v>
      </c>
      <c r="H150" s="127">
        <v>-627887.12999999989</v>
      </c>
    </row>
    <row r="151" spans="1:8" x14ac:dyDescent="0.3">
      <c r="A151" s="127"/>
      <c r="B151" s="120" t="s">
        <v>440</v>
      </c>
      <c r="C151" s="120" t="s">
        <v>441</v>
      </c>
      <c r="E151" s="127">
        <v>-135255.88</v>
      </c>
      <c r="F151" s="128">
        <v>-140666.09000000003</v>
      </c>
      <c r="G151" s="128">
        <v>-128553.44999999998</v>
      </c>
      <c r="H151" s="127">
        <v>-404475.42</v>
      </c>
    </row>
    <row r="152" spans="1:8" x14ac:dyDescent="0.3">
      <c r="A152" s="127"/>
      <c r="B152" s="120" t="s">
        <v>442</v>
      </c>
      <c r="C152" s="120" t="s">
        <v>443</v>
      </c>
      <c r="E152" s="127">
        <v>-27922.239999999998</v>
      </c>
      <c r="F152" s="128">
        <v>-40125.550000000003</v>
      </c>
      <c r="G152" s="128">
        <v>-9.0949470177292824E-13</v>
      </c>
      <c r="H152" s="127">
        <v>-68047.790000000008</v>
      </c>
    </row>
    <row r="153" spans="1:8" x14ac:dyDescent="0.3">
      <c r="A153" s="127"/>
      <c r="B153" s="120" t="s">
        <v>444</v>
      </c>
      <c r="C153" s="120" t="s">
        <v>445</v>
      </c>
      <c r="E153" s="127">
        <v>-93937.62999999999</v>
      </c>
      <c r="F153" s="128">
        <v>-237645.53999999998</v>
      </c>
      <c r="G153" s="128">
        <v>-18135.640000000003</v>
      </c>
      <c r="H153" s="127">
        <v>-349718.81</v>
      </c>
    </row>
    <row r="154" spans="1:8" x14ac:dyDescent="0.3">
      <c r="A154" s="127"/>
      <c r="B154" s="120" t="s">
        <v>446</v>
      </c>
      <c r="C154" s="120" t="s">
        <v>447</v>
      </c>
      <c r="E154" s="127">
        <v>-2093345.1499999997</v>
      </c>
      <c r="F154" s="127">
        <v>-2133654</v>
      </c>
      <c r="G154" s="127">
        <v>-2607459.2400000002</v>
      </c>
      <c r="H154" s="127">
        <v>-6834458.3899999997</v>
      </c>
    </row>
    <row r="155" spans="1:8" x14ac:dyDescent="0.3">
      <c r="A155" s="127"/>
      <c r="B155" s="120" t="s">
        <v>448</v>
      </c>
      <c r="C155" s="120" t="s">
        <v>449</v>
      </c>
      <c r="E155" s="127">
        <v>-283077</v>
      </c>
      <c r="F155" s="127">
        <v>-310317</v>
      </c>
      <c r="G155" s="127">
        <v>-684602.04</v>
      </c>
      <c r="H155" s="127">
        <v>-1277996.04</v>
      </c>
    </row>
    <row r="156" spans="1:8" x14ac:dyDescent="0.3">
      <c r="A156" s="127"/>
      <c r="B156" s="120" t="s">
        <v>450</v>
      </c>
      <c r="C156" s="120" t="s">
        <v>451</v>
      </c>
      <c r="E156" s="127">
        <v>-94722.96</v>
      </c>
      <c r="F156" s="127">
        <v>-99746.040000000008</v>
      </c>
      <c r="G156" s="127">
        <v>-81671.040000000008</v>
      </c>
      <c r="H156" s="127">
        <v>-276140.04000000004</v>
      </c>
    </row>
    <row r="157" spans="1:8" x14ac:dyDescent="0.3">
      <c r="A157" s="127"/>
      <c r="B157" s="120" t="s">
        <v>452</v>
      </c>
      <c r="C157" s="120" t="s">
        <v>453</v>
      </c>
      <c r="E157" s="127">
        <v>-44898.960000000006</v>
      </c>
      <c r="F157" s="127">
        <v>-48051.960000000006</v>
      </c>
      <c r="G157" s="127">
        <v>-39089.040000000001</v>
      </c>
      <c r="H157" s="127">
        <v>-132039.96000000002</v>
      </c>
    </row>
    <row r="158" spans="1:8" x14ac:dyDescent="0.3">
      <c r="A158" s="127"/>
      <c r="B158" s="120" t="s">
        <v>454</v>
      </c>
      <c r="C158" s="120" t="s">
        <v>455</v>
      </c>
      <c r="E158" s="127">
        <v>-66282</v>
      </c>
      <c r="F158" s="127">
        <v>-71868</v>
      </c>
      <c r="G158" s="127">
        <v>-58160.04</v>
      </c>
      <c r="H158" s="127">
        <v>-196310.04</v>
      </c>
    </row>
    <row r="159" spans="1:8" x14ac:dyDescent="0.3">
      <c r="A159" s="127"/>
      <c r="B159" s="120" t="s">
        <v>456</v>
      </c>
      <c r="C159" s="120" t="s">
        <v>457</v>
      </c>
      <c r="E159" s="127">
        <v>-29579.039999999994</v>
      </c>
      <c r="F159" s="127">
        <v>-31773.96</v>
      </c>
      <c r="G159" s="127">
        <v>-25809</v>
      </c>
      <c r="H159" s="127">
        <v>-87162</v>
      </c>
    </row>
    <row r="160" spans="1:8" x14ac:dyDescent="0.3">
      <c r="A160" s="127"/>
      <c r="B160" s="120" t="s">
        <v>458</v>
      </c>
      <c r="C160" s="120" t="s">
        <v>459</v>
      </c>
      <c r="E160" s="127">
        <v>-3168181.9200000013</v>
      </c>
      <c r="F160" s="127">
        <v>-3698681.04</v>
      </c>
      <c r="G160" s="127">
        <v>-4066741.92</v>
      </c>
      <c r="H160" s="127">
        <v>-10933604.880000003</v>
      </c>
    </row>
    <row r="161" spans="1:8" x14ac:dyDescent="0.3">
      <c r="A161" s="127"/>
      <c r="B161" s="120" t="s">
        <v>460</v>
      </c>
      <c r="C161" s="120" t="s">
        <v>461</v>
      </c>
      <c r="E161" s="127">
        <v>-514650.96000000008</v>
      </c>
      <c r="F161" s="127"/>
      <c r="G161" s="127"/>
      <c r="H161" s="127">
        <v>-514650.96000000008</v>
      </c>
    </row>
    <row r="162" spans="1:8" x14ac:dyDescent="0.3">
      <c r="A162" s="127"/>
      <c r="B162" s="120" t="s">
        <v>462</v>
      </c>
      <c r="C162" s="120" t="s">
        <v>463</v>
      </c>
      <c r="E162" s="127">
        <v>-9052284.040000001</v>
      </c>
      <c r="F162" s="127">
        <v>-9000899.0399999991</v>
      </c>
      <c r="G162" s="127">
        <v>-9361558.6000000015</v>
      </c>
      <c r="H162" s="127">
        <v>-27414741.68</v>
      </c>
    </row>
    <row r="163" spans="1:8" x14ac:dyDescent="0.3">
      <c r="A163" s="127"/>
      <c r="B163" s="120" t="s">
        <v>464</v>
      </c>
      <c r="C163" s="120" t="s">
        <v>465</v>
      </c>
      <c r="E163" s="127">
        <v>-54</v>
      </c>
      <c r="F163" s="127"/>
      <c r="G163" s="127"/>
      <c r="H163" s="127">
        <v>-54</v>
      </c>
    </row>
    <row r="164" spans="1:8" x14ac:dyDescent="0.3">
      <c r="A164" s="127"/>
      <c r="B164" s="120" t="s">
        <v>466</v>
      </c>
      <c r="C164" s="120" t="s">
        <v>467</v>
      </c>
      <c r="E164" s="127">
        <v>-14000</v>
      </c>
      <c r="F164" s="127">
        <v>-49081.19</v>
      </c>
      <c r="G164" s="127"/>
      <c r="H164" s="127">
        <v>-63081.19</v>
      </c>
    </row>
    <row r="165" spans="1:8" x14ac:dyDescent="0.3">
      <c r="A165" s="127"/>
      <c r="B165" s="120" t="s">
        <v>468</v>
      </c>
      <c r="C165" s="120" t="s">
        <v>469</v>
      </c>
      <c r="E165" s="127">
        <v>-451313.64</v>
      </c>
      <c r="F165" s="127">
        <v>-647470.72</v>
      </c>
      <c r="G165" s="132">
        <v>-553274.07000000007</v>
      </c>
      <c r="H165" s="127">
        <v>-1652058.4300000002</v>
      </c>
    </row>
    <row r="166" spans="1:8" x14ac:dyDescent="0.3">
      <c r="A166" s="127"/>
      <c r="B166" s="120" t="s">
        <v>470</v>
      </c>
      <c r="C166" s="120" t="s">
        <v>471</v>
      </c>
      <c r="E166" s="127">
        <v>-133074.31</v>
      </c>
      <c r="F166" s="127">
        <v>-65617.429999999993</v>
      </c>
      <c r="G166" s="132">
        <v>-36054.6</v>
      </c>
      <c r="H166" s="127">
        <v>-234746.34</v>
      </c>
    </row>
    <row r="167" spans="1:8" x14ac:dyDescent="0.3">
      <c r="A167" s="127"/>
      <c r="B167" s="120" t="s">
        <v>472</v>
      </c>
      <c r="C167" s="120" t="s">
        <v>473</v>
      </c>
      <c r="E167" s="127">
        <v>-188924.41999999998</v>
      </c>
      <c r="F167" s="127">
        <v>-831603.77</v>
      </c>
      <c r="G167" s="132">
        <v>-406531.44</v>
      </c>
      <c r="H167" s="127">
        <v>-1427059.63</v>
      </c>
    </row>
    <row r="168" spans="1:8" x14ac:dyDescent="0.3">
      <c r="A168" s="127"/>
      <c r="B168" s="120" t="s">
        <v>474</v>
      </c>
      <c r="C168" s="120" t="s">
        <v>110</v>
      </c>
      <c r="E168" s="127"/>
      <c r="F168" s="127">
        <v>-599.55999999999995</v>
      </c>
      <c r="G168" s="127"/>
      <c r="H168" s="127">
        <v>-599.55999999999995</v>
      </c>
    </row>
    <row r="169" spans="1:8" x14ac:dyDescent="0.3">
      <c r="A169" s="127"/>
      <c r="B169" s="120" t="s">
        <v>475</v>
      </c>
      <c r="C169" s="120" t="s">
        <v>476</v>
      </c>
      <c r="E169" s="127">
        <v>-32530</v>
      </c>
      <c r="F169" s="127">
        <v>-35575.350000000006</v>
      </c>
      <c r="G169" s="133">
        <v>-27558.6</v>
      </c>
      <c r="H169" s="127">
        <v>-95663.950000000012</v>
      </c>
    </row>
    <row r="170" spans="1:8" x14ac:dyDescent="0.3">
      <c r="A170" s="127"/>
      <c r="B170" s="120" t="s">
        <v>477</v>
      </c>
      <c r="C170" s="120" t="s">
        <v>478</v>
      </c>
      <c r="E170" s="127">
        <v>-4928.6899999999996</v>
      </c>
      <c r="F170" s="127">
        <v>-1284.8400000000001</v>
      </c>
      <c r="G170" s="133">
        <v>-80</v>
      </c>
      <c r="H170" s="127">
        <v>-6293.53</v>
      </c>
    </row>
    <row r="171" spans="1:8" x14ac:dyDescent="0.3">
      <c r="A171" s="127"/>
      <c r="B171" s="120" t="s">
        <v>479</v>
      </c>
      <c r="C171" s="120" t="s">
        <v>480</v>
      </c>
      <c r="E171" s="127">
        <v>-1029925.51</v>
      </c>
      <c r="F171" s="127">
        <v>-1774097.0899999999</v>
      </c>
      <c r="G171" s="127">
        <v>-1772136.5499999996</v>
      </c>
      <c r="H171" s="127">
        <v>-4576159.1499999994</v>
      </c>
    </row>
    <row r="172" spans="1:8" x14ac:dyDescent="0.3">
      <c r="A172" s="127"/>
      <c r="B172" s="120" t="s">
        <v>481</v>
      </c>
      <c r="C172" s="120" t="s">
        <v>482</v>
      </c>
      <c r="E172" s="127">
        <v>-243134.37</v>
      </c>
      <c r="F172" s="127">
        <v>-83902.62</v>
      </c>
      <c r="G172" s="127">
        <v>-73371.08</v>
      </c>
      <c r="H172" s="127">
        <v>-400408.07</v>
      </c>
    </row>
    <row r="173" spans="1:8" x14ac:dyDescent="0.3">
      <c r="A173" s="127"/>
      <c r="B173" s="120" t="s">
        <v>483</v>
      </c>
      <c r="C173" s="120" t="s">
        <v>484</v>
      </c>
      <c r="E173" s="127">
        <v>37.74</v>
      </c>
      <c r="F173" s="127">
        <v>75.64</v>
      </c>
      <c r="G173" s="133">
        <v>20.699999999999953</v>
      </c>
      <c r="H173" s="127">
        <v>134.07999999999996</v>
      </c>
    </row>
    <row r="174" spans="1:8" x14ac:dyDescent="0.3">
      <c r="A174" s="127"/>
      <c r="B174" s="120" t="s">
        <v>485</v>
      </c>
      <c r="C174" s="120" t="s">
        <v>123</v>
      </c>
      <c r="E174" s="127">
        <v>-56371.96</v>
      </c>
      <c r="F174" s="127">
        <v>-66183.45</v>
      </c>
      <c r="G174" s="133">
        <v>-163191.19</v>
      </c>
      <c r="H174" s="127">
        <v>-285746.60000000003</v>
      </c>
    </row>
    <row r="175" spans="1:8" x14ac:dyDescent="0.3">
      <c r="A175" s="127"/>
      <c r="B175" s="120" t="s">
        <v>486</v>
      </c>
      <c r="C175" s="120" t="s">
        <v>487</v>
      </c>
      <c r="E175" s="127">
        <v>-960485.73999999987</v>
      </c>
      <c r="F175" s="127">
        <v>-108382.07999999999</v>
      </c>
      <c r="G175" s="127">
        <v>-1268186.5699999998</v>
      </c>
      <c r="H175" s="127">
        <v>-2337054.3899999997</v>
      </c>
    </row>
    <row r="176" spans="1:8" x14ac:dyDescent="0.3">
      <c r="A176" s="127"/>
      <c r="B176" s="120" t="s">
        <v>488</v>
      </c>
      <c r="C176" s="120" t="s">
        <v>489</v>
      </c>
      <c r="E176" s="127"/>
      <c r="F176" s="127">
        <v>8529.4</v>
      </c>
      <c r="G176" s="127"/>
      <c r="H176" s="127">
        <v>8529.4</v>
      </c>
    </row>
    <row r="177" spans="1:8" x14ac:dyDescent="0.3">
      <c r="A177" s="127"/>
      <c r="B177" s="120" t="s">
        <v>490</v>
      </c>
      <c r="C177" s="120" t="s">
        <v>137</v>
      </c>
      <c r="E177" s="127">
        <v>-6025453.2299999986</v>
      </c>
      <c r="F177" s="127">
        <v>-9446814.5600000005</v>
      </c>
      <c r="G177" s="127">
        <v>-6887122.2299999986</v>
      </c>
      <c r="H177" s="127">
        <v>-22359390.019999996</v>
      </c>
    </row>
    <row r="178" spans="1:8" x14ac:dyDescent="0.3">
      <c r="A178" s="127"/>
      <c r="B178" s="120" t="s">
        <v>491</v>
      </c>
      <c r="C178" s="120" t="s">
        <v>137</v>
      </c>
      <c r="E178" s="127">
        <v>-377431.87</v>
      </c>
      <c r="F178" s="127">
        <v>-1876</v>
      </c>
      <c r="G178" s="127"/>
      <c r="H178" s="127">
        <v>-379307.87</v>
      </c>
    </row>
    <row r="179" spans="1:8" x14ac:dyDescent="0.3">
      <c r="A179" s="127"/>
      <c r="B179" s="120" t="s">
        <v>492</v>
      </c>
      <c r="C179" s="120" t="s">
        <v>493</v>
      </c>
      <c r="E179" s="127"/>
      <c r="F179" s="127">
        <v>-531.31999999999994</v>
      </c>
      <c r="G179" s="127"/>
      <c r="H179" s="127">
        <v>-531.31999999999994</v>
      </c>
    </row>
    <row r="180" spans="1:8" x14ac:dyDescent="0.3">
      <c r="A180" s="127"/>
      <c r="B180" s="120" t="s">
        <v>494</v>
      </c>
      <c r="C180" s="120" t="s">
        <v>495</v>
      </c>
      <c r="E180" s="127"/>
      <c r="F180" s="127"/>
      <c r="G180" s="127">
        <v>-12654.95</v>
      </c>
      <c r="H180" s="127">
        <v>-12654.95</v>
      </c>
    </row>
    <row r="181" spans="1:8" x14ac:dyDescent="0.3">
      <c r="A181" s="127"/>
      <c r="B181" s="120" t="s">
        <v>496</v>
      </c>
      <c r="C181" s="120" t="s">
        <v>497</v>
      </c>
      <c r="E181" s="127">
        <v>0</v>
      </c>
      <c r="F181" s="127"/>
      <c r="G181" s="134">
        <v>33085000</v>
      </c>
      <c r="H181" s="127">
        <v>33085000</v>
      </c>
    </row>
    <row r="182" spans="1:8" x14ac:dyDescent="0.3">
      <c r="A182" s="127"/>
      <c r="B182" s="120" t="s">
        <v>498</v>
      </c>
      <c r="C182" s="120" t="s">
        <v>499</v>
      </c>
      <c r="E182" s="127"/>
      <c r="F182" s="127">
        <v>0</v>
      </c>
      <c r="G182" s="134"/>
      <c r="H182" s="127">
        <v>0</v>
      </c>
    </row>
    <row r="183" spans="1:8" x14ac:dyDescent="0.3">
      <c r="A183" s="127"/>
      <c r="B183" s="120" t="s">
        <v>500</v>
      </c>
      <c r="C183" s="120" t="s">
        <v>501</v>
      </c>
      <c r="E183" s="127">
        <v>0</v>
      </c>
      <c r="F183" s="127"/>
      <c r="G183" s="134">
        <v>1436770.5</v>
      </c>
      <c r="H183" s="127">
        <v>1436770.5</v>
      </c>
    </row>
    <row r="184" spans="1:8" x14ac:dyDescent="0.3">
      <c r="A184" s="127"/>
      <c r="B184" s="120" t="s">
        <v>502</v>
      </c>
      <c r="C184" s="120" t="s">
        <v>503</v>
      </c>
      <c r="E184" s="127"/>
      <c r="F184" s="127"/>
      <c r="G184" s="134">
        <v>-34521770.5</v>
      </c>
      <c r="H184" s="127">
        <v>-34521770.5</v>
      </c>
    </row>
    <row r="185" spans="1:8" x14ac:dyDescent="0.3">
      <c r="A185" s="127"/>
      <c r="B185" s="120" t="s">
        <v>504</v>
      </c>
      <c r="C185" s="120" t="s">
        <v>505</v>
      </c>
      <c r="E185" s="127">
        <v>-128145.78</v>
      </c>
      <c r="F185" s="127">
        <v>-79615.5</v>
      </c>
      <c r="G185" s="133">
        <v>-85200</v>
      </c>
      <c r="H185" s="127">
        <v>-292961.28000000003</v>
      </c>
    </row>
    <row r="186" spans="1:8" x14ac:dyDescent="0.3">
      <c r="A186" s="127"/>
      <c r="B186" s="120" t="s">
        <v>506</v>
      </c>
      <c r="C186" s="120" t="s">
        <v>507</v>
      </c>
      <c r="E186" s="127"/>
      <c r="F186" s="127">
        <v>-46435.18</v>
      </c>
      <c r="G186" s="127"/>
      <c r="H186" s="127">
        <v>-46435.18</v>
      </c>
    </row>
    <row r="187" spans="1:8" x14ac:dyDescent="0.3">
      <c r="A187" s="127"/>
      <c r="B187" s="120" t="s">
        <v>508</v>
      </c>
      <c r="C187" s="120" t="s">
        <v>509</v>
      </c>
      <c r="E187" s="127">
        <v>40028.47</v>
      </c>
      <c r="F187" s="127"/>
      <c r="G187" s="127">
        <v>555138.81999999995</v>
      </c>
      <c r="H187" s="127">
        <v>595167.28999999992</v>
      </c>
    </row>
    <row r="188" spans="1:8" x14ac:dyDescent="0.3">
      <c r="A188" s="127"/>
      <c r="B188" s="120" t="s">
        <v>510</v>
      </c>
      <c r="C188" s="120" t="s">
        <v>511</v>
      </c>
      <c r="E188" s="127">
        <v>-38717113.520000026</v>
      </c>
      <c r="F188" s="127">
        <v>-29679922.569999993</v>
      </c>
      <c r="G188" s="127">
        <v>-41859823.250000007</v>
      </c>
      <c r="H188" s="127">
        <v>-110256859.34000003</v>
      </c>
    </row>
    <row r="189" spans="1:8" x14ac:dyDescent="0.3">
      <c r="A189" s="127"/>
      <c r="B189" s="120" t="s">
        <v>512</v>
      </c>
      <c r="C189" s="120" t="s">
        <v>487</v>
      </c>
      <c r="E189" s="127">
        <v>-2650.2</v>
      </c>
      <c r="F189" s="127"/>
      <c r="G189" s="127"/>
      <c r="H189" s="127">
        <v>-2650.2</v>
      </c>
    </row>
    <row r="190" spans="1:8" x14ac:dyDescent="0.3">
      <c r="A190" s="127" t="s">
        <v>513</v>
      </c>
      <c r="B190" s="120" t="s">
        <v>514</v>
      </c>
      <c r="C190" s="120" t="s">
        <v>515</v>
      </c>
      <c r="E190" s="127">
        <v>0</v>
      </c>
      <c r="F190" s="127"/>
      <c r="G190" s="127"/>
      <c r="H190" s="127">
        <v>0</v>
      </c>
    </row>
    <row r="191" spans="1:8" x14ac:dyDescent="0.3">
      <c r="A191" s="127"/>
      <c r="B191" s="120" t="s">
        <v>516</v>
      </c>
      <c r="C191" s="120" t="s">
        <v>517</v>
      </c>
      <c r="E191" s="127">
        <v>-2.1316282072803006E-12</v>
      </c>
      <c r="F191" s="127">
        <v>-9.6633812063373625E-13</v>
      </c>
      <c r="G191" s="127">
        <v>-1.4495071809506044E-12</v>
      </c>
      <c r="H191" s="127">
        <v>-4.5474735088646412E-12</v>
      </c>
    </row>
    <row r="192" spans="1:8" x14ac:dyDescent="0.3">
      <c r="A192" s="127"/>
      <c r="B192" s="120" t="s">
        <v>518</v>
      </c>
      <c r="C192" s="120" t="s">
        <v>519</v>
      </c>
      <c r="E192" s="127">
        <v>16066413.299999997</v>
      </c>
      <c r="F192" s="127">
        <v>15918730.810000001</v>
      </c>
      <c r="G192" s="127">
        <v>16383051.08</v>
      </c>
      <c r="H192" s="127">
        <v>48368195.189999998</v>
      </c>
    </row>
    <row r="193" spans="1:8" x14ac:dyDescent="0.3">
      <c r="A193" s="127"/>
      <c r="B193" s="120" t="s">
        <v>520</v>
      </c>
      <c r="C193" s="120" t="s">
        <v>521</v>
      </c>
      <c r="E193" s="127">
        <v>63841.759999999995</v>
      </c>
      <c r="F193" s="127">
        <v>19675.420000000002</v>
      </c>
      <c r="G193" s="127">
        <v>23487.06</v>
      </c>
      <c r="H193" s="127">
        <v>107004.23999999999</v>
      </c>
    </row>
    <row r="194" spans="1:8" x14ac:dyDescent="0.3">
      <c r="A194" s="127"/>
      <c r="B194" s="120" t="s">
        <v>522</v>
      </c>
      <c r="C194" s="120" t="s">
        <v>523</v>
      </c>
      <c r="E194" s="127">
        <v>50367726.210000001</v>
      </c>
      <c r="F194" s="127">
        <v>51730660.069999918</v>
      </c>
      <c r="G194" s="127">
        <v>50732681.81000004</v>
      </c>
      <c r="H194" s="127">
        <v>152831068.08999997</v>
      </c>
    </row>
    <row r="195" spans="1:8" x14ac:dyDescent="0.3">
      <c r="A195" s="127"/>
      <c r="B195" s="120" t="s">
        <v>524</v>
      </c>
      <c r="C195" s="120" t="s">
        <v>525</v>
      </c>
      <c r="E195" s="127">
        <v>-50966.469999999994</v>
      </c>
      <c r="F195" s="127">
        <v>-126210.41000000002</v>
      </c>
      <c r="G195" s="127">
        <v>-88463.44</v>
      </c>
      <c r="H195" s="127">
        <v>-265640.32000000001</v>
      </c>
    </row>
    <row r="196" spans="1:8" x14ac:dyDescent="0.3">
      <c r="A196" s="127"/>
      <c r="B196" s="120" t="s">
        <v>526</v>
      </c>
      <c r="C196" s="120" t="s">
        <v>527</v>
      </c>
      <c r="E196" s="127">
        <v>1549948.6500000004</v>
      </c>
      <c r="F196" s="127">
        <v>1423408.1699999997</v>
      </c>
      <c r="G196" s="127">
        <v>2164178.5100000002</v>
      </c>
      <c r="H196" s="127">
        <v>5137535.33</v>
      </c>
    </row>
    <row r="197" spans="1:8" x14ac:dyDescent="0.3">
      <c r="A197" s="127"/>
      <c r="B197" s="120" t="s">
        <v>528</v>
      </c>
      <c r="C197" s="120" t="s">
        <v>529</v>
      </c>
      <c r="E197" s="127">
        <v>1329970.7699999993</v>
      </c>
      <c r="F197" s="127">
        <v>1479894.8099999987</v>
      </c>
      <c r="G197" s="127">
        <v>1535252.6399999997</v>
      </c>
      <c r="H197" s="127">
        <v>4345118.2199999979</v>
      </c>
    </row>
    <row r="198" spans="1:8" x14ac:dyDescent="0.3">
      <c r="A198" s="127"/>
      <c r="B198" s="120" t="s">
        <v>530</v>
      </c>
      <c r="C198" s="120" t="s">
        <v>531</v>
      </c>
      <c r="E198" s="127">
        <v>148968.68999999997</v>
      </c>
      <c r="F198" s="127">
        <v>148601.04999999999</v>
      </c>
      <c r="G198" s="127">
        <v>138646.28</v>
      </c>
      <c r="H198" s="127">
        <v>436216.01999999996</v>
      </c>
    </row>
    <row r="199" spans="1:8" x14ac:dyDescent="0.3">
      <c r="A199" s="127"/>
      <c r="B199" s="120" t="s">
        <v>532</v>
      </c>
      <c r="C199" s="120" t="s">
        <v>533</v>
      </c>
      <c r="E199" s="127">
        <v>6000</v>
      </c>
      <c r="F199" s="127">
        <v>6000</v>
      </c>
      <c r="G199" s="127">
        <v>6000</v>
      </c>
      <c r="H199" s="127">
        <v>18000</v>
      </c>
    </row>
    <row r="200" spans="1:8" x14ac:dyDescent="0.3">
      <c r="A200" s="127"/>
      <c r="B200" s="120" t="s">
        <v>534</v>
      </c>
      <c r="C200" s="120" t="s">
        <v>535</v>
      </c>
      <c r="E200" s="127">
        <v>53168.68</v>
      </c>
      <c r="F200" s="127">
        <v>75988.639999999999</v>
      </c>
      <c r="G200" s="127">
        <v>90960.2</v>
      </c>
      <c r="H200" s="127">
        <v>220117.52000000002</v>
      </c>
    </row>
    <row r="201" spans="1:8" x14ac:dyDescent="0.3">
      <c r="A201" s="127"/>
      <c r="B201" s="120" t="s">
        <v>536</v>
      </c>
      <c r="C201" s="120" t="s">
        <v>537</v>
      </c>
      <c r="E201" s="127">
        <v>2428.48</v>
      </c>
      <c r="F201" s="127">
        <v>539.75</v>
      </c>
      <c r="G201" s="127">
        <v>2281.5100000000002</v>
      </c>
      <c r="H201" s="127">
        <v>5249.74</v>
      </c>
    </row>
    <row r="202" spans="1:8" x14ac:dyDescent="0.3">
      <c r="A202" s="127"/>
      <c r="B202" s="120" t="s">
        <v>538</v>
      </c>
      <c r="C202" s="120" t="s">
        <v>539</v>
      </c>
      <c r="E202" s="127">
        <v>67360.26999999999</v>
      </c>
      <c r="F202" s="127">
        <v>80073.389999999985</v>
      </c>
      <c r="G202" s="127">
        <v>79569.159999999989</v>
      </c>
      <c r="H202" s="127">
        <v>227002.81999999998</v>
      </c>
    </row>
    <row r="203" spans="1:8" x14ac:dyDescent="0.3">
      <c r="A203" s="127"/>
      <c r="B203" s="120" t="s">
        <v>540</v>
      </c>
      <c r="C203" s="120" t="s">
        <v>541</v>
      </c>
      <c r="E203" s="127">
        <v>6900</v>
      </c>
      <c r="F203" s="127">
        <v>12972.72</v>
      </c>
      <c r="G203" s="127">
        <v>7421.18</v>
      </c>
      <c r="H203" s="127">
        <v>27293.9</v>
      </c>
    </row>
    <row r="204" spans="1:8" x14ac:dyDescent="0.3">
      <c r="A204" s="127"/>
      <c r="B204" s="120" t="s">
        <v>542</v>
      </c>
      <c r="C204" s="120" t="s">
        <v>543</v>
      </c>
      <c r="E204" s="127"/>
      <c r="F204" s="127">
        <v>2500</v>
      </c>
      <c r="G204" s="127">
        <v>20968.82</v>
      </c>
      <c r="H204" s="127">
        <v>23468.82</v>
      </c>
    </row>
    <row r="205" spans="1:8" x14ac:dyDescent="0.3">
      <c r="A205" s="127"/>
      <c r="B205" s="120" t="s">
        <v>544</v>
      </c>
      <c r="C205" s="120" t="s">
        <v>545</v>
      </c>
      <c r="E205" s="127">
        <v>10169523.82</v>
      </c>
      <c r="F205" s="127">
        <v>9192067.6100000013</v>
      </c>
      <c r="G205" s="127">
        <v>11313441.219999999</v>
      </c>
      <c r="H205" s="127">
        <v>30675032.649999999</v>
      </c>
    </row>
    <row r="206" spans="1:8" x14ac:dyDescent="0.3">
      <c r="A206" s="127"/>
      <c r="B206" s="120" t="s">
        <v>546</v>
      </c>
      <c r="C206" s="120" t="s">
        <v>547</v>
      </c>
      <c r="E206" s="127">
        <v>-306904.55000000005</v>
      </c>
      <c r="F206" s="127">
        <v>-259075.74000000022</v>
      </c>
      <c r="G206" s="127">
        <v>29079.979999999981</v>
      </c>
      <c r="H206" s="127">
        <v>-536900.31000000029</v>
      </c>
    </row>
    <row r="207" spans="1:8" x14ac:dyDescent="0.3">
      <c r="A207" s="127"/>
      <c r="B207" s="120" t="s">
        <v>548</v>
      </c>
      <c r="C207" s="120" t="s">
        <v>549</v>
      </c>
      <c r="E207" s="127">
        <v>3718718.7300000028</v>
      </c>
      <c r="F207" s="127">
        <v>3263137.109999998</v>
      </c>
      <c r="G207" s="127">
        <v>3286774.3299999991</v>
      </c>
      <c r="H207" s="127">
        <v>10268630.17</v>
      </c>
    </row>
    <row r="208" spans="1:8" x14ac:dyDescent="0.3">
      <c r="A208" s="127"/>
      <c r="B208" s="120" t="s">
        <v>550</v>
      </c>
      <c r="C208" s="120" t="s">
        <v>551</v>
      </c>
      <c r="E208" s="127">
        <v>1490949.1499999976</v>
      </c>
      <c r="F208" s="127">
        <v>1750092.9299999974</v>
      </c>
      <c r="G208" s="127">
        <v>1972522.6399999971</v>
      </c>
      <c r="H208" s="127">
        <v>5213564.7199999914</v>
      </c>
    </row>
    <row r="209" spans="1:8" x14ac:dyDescent="0.3">
      <c r="A209" s="127"/>
      <c r="B209" s="120" t="s">
        <v>552</v>
      </c>
      <c r="C209" s="120" t="s">
        <v>553</v>
      </c>
      <c r="E209" s="127">
        <v>1192263.9200000004</v>
      </c>
      <c r="F209" s="127">
        <v>1204512.9799999995</v>
      </c>
      <c r="G209" s="127">
        <v>1229727.8500000001</v>
      </c>
      <c r="H209" s="127">
        <v>3626504.75</v>
      </c>
    </row>
    <row r="210" spans="1:8" x14ac:dyDescent="0.3">
      <c r="A210" s="127"/>
      <c r="B210" s="120" t="s">
        <v>554</v>
      </c>
      <c r="C210" s="120" t="s">
        <v>555</v>
      </c>
      <c r="E210" s="127">
        <v>400664.5100000003</v>
      </c>
      <c r="F210" s="127">
        <v>464592.99000000081</v>
      </c>
      <c r="G210" s="127">
        <v>522261.78000000014</v>
      </c>
      <c r="H210" s="127">
        <v>1387519.2800000012</v>
      </c>
    </row>
    <row r="211" spans="1:8" x14ac:dyDescent="0.3">
      <c r="A211" s="127"/>
      <c r="B211" s="120" t="s">
        <v>556</v>
      </c>
      <c r="C211" s="120" t="s">
        <v>557</v>
      </c>
      <c r="E211" s="127">
        <v>22340.140000000007</v>
      </c>
      <c r="F211" s="127">
        <v>21134.130000000005</v>
      </c>
      <c r="G211" s="127">
        <v>21167.97</v>
      </c>
      <c r="H211" s="127">
        <v>64642.240000000013</v>
      </c>
    </row>
    <row r="212" spans="1:8" x14ac:dyDescent="0.3">
      <c r="A212" s="127"/>
      <c r="B212" s="120" t="s">
        <v>558</v>
      </c>
      <c r="C212" s="120" t="s">
        <v>559</v>
      </c>
      <c r="E212" s="127">
        <v>397178.51000000036</v>
      </c>
      <c r="F212" s="127">
        <v>742391.40000000014</v>
      </c>
      <c r="G212" s="127">
        <v>754421.84999999905</v>
      </c>
      <c r="H212" s="127">
        <v>1893991.7599999995</v>
      </c>
    </row>
    <row r="213" spans="1:8" x14ac:dyDescent="0.3">
      <c r="A213" s="127"/>
      <c r="B213" s="120" t="s">
        <v>560</v>
      </c>
      <c r="C213" s="120" t="s">
        <v>561</v>
      </c>
      <c r="E213" s="127">
        <v>180824.15</v>
      </c>
      <c r="F213" s="127">
        <v>220873.34999999995</v>
      </c>
      <c r="G213" s="127">
        <v>230862.21000000005</v>
      </c>
      <c r="H213" s="127">
        <v>632559.71</v>
      </c>
    </row>
    <row r="214" spans="1:8" x14ac:dyDescent="0.3">
      <c r="A214" s="127"/>
      <c r="B214" s="120" t="s">
        <v>562</v>
      </c>
      <c r="C214" s="120" t="s">
        <v>563</v>
      </c>
      <c r="E214" s="127">
        <v>364686.88000000035</v>
      </c>
      <c r="F214" s="127">
        <v>280723.77</v>
      </c>
      <c r="G214" s="127">
        <v>179665.35</v>
      </c>
      <c r="H214" s="127">
        <v>825076.00000000035</v>
      </c>
    </row>
    <row r="215" spans="1:8" x14ac:dyDescent="0.3">
      <c r="A215" s="127"/>
      <c r="B215" s="120" t="s">
        <v>564</v>
      </c>
      <c r="C215" s="120" t="s">
        <v>565</v>
      </c>
      <c r="E215" s="127">
        <v>231351.05999999994</v>
      </c>
      <c r="F215" s="127">
        <v>243059.85</v>
      </c>
      <c r="G215" s="127">
        <v>257284.56999999998</v>
      </c>
      <c r="H215" s="127">
        <v>731695.47999999986</v>
      </c>
    </row>
    <row r="216" spans="1:8" x14ac:dyDescent="0.3">
      <c r="A216" s="127"/>
      <c r="B216" s="120" t="s">
        <v>566</v>
      </c>
      <c r="C216" s="120" t="s">
        <v>567</v>
      </c>
      <c r="E216" s="127">
        <v>20115.169999999998</v>
      </c>
      <c r="F216" s="127">
        <v>16985.21</v>
      </c>
      <c r="G216" s="127">
        <v>41574.370000000003</v>
      </c>
      <c r="H216" s="127">
        <v>78674.75</v>
      </c>
    </row>
    <row r="217" spans="1:8" x14ac:dyDescent="0.3">
      <c r="A217" s="127"/>
      <c r="B217" s="120" t="s">
        <v>568</v>
      </c>
      <c r="C217" s="120" t="s">
        <v>569</v>
      </c>
      <c r="E217" s="127">
        <v>5263.2400000000016</v>
      </c>
      <c r="F217" s="127">
        <v>9173.1700000000019</v>
      </c>
      <c r="G217" s="127">
        <v>9133.4600000000009</v>
      </c>
      <c r="H217" s="127">
        <v>23569.870000000003</v>
      </c>
    </row>
    <row r="218" spans="1:8" x14ac:dyDescent="0.3">
      <c r="A218" s="127"/>
      <c r="B218" s="120" t="s">
        <v>570</v>
      </c>
      <c r="C218" s="120" t="s">
        <v>571</v>
      </c>
      <c r="E218" s="127">
        <v>20542.140000000003</v>
      </c>
      <c r="F218" s="127">
        <v>21789.77</v>
      </c>
      <c r="G218" s="127">
        <v>31693.449999999993</v>
      </c>
      <c r="H218" s="127">
        <v>74025.36</v>
      </c>
    </row>
    <row r="219" spans="1:8" x14ac:dyDescent="0.3">
      <c r="A219" s="127"/>
      <c r="B219" s="120" t="s">
        <v>572</v>
      </c>
      <c r="C219" s="120" t="s">
        <v>573</v>
      </c>
      <c r="E219" s="127">
        <v>147200.68</v>
      </c>
      <c r="F219" s="127">
        <v>12005.369999999999</v>
      </c>
      <c r="G219" s="127">
        <v>9310.41</v>
      </c>
      <c r="H219" s="127">
        <v>168516.46</v>
      </c>
    </row>
    <row r="220" spans="1:8" x14ac:dyDescent="0.3">
      <c r="A220" s="127"/>
      <c r="B220" s="120" t="s">
        <v>574</v>
      </c>
      <c r="C220" s="120" t="s">
        <v>575</v>
      </c>
      <c r="E220" s="127">
        <v>176361.10999999984</v>
      </c>
      <c r="F220" s="127">
        <v>177089.88999999984</v>
      </c>
      <c r="G220" s="127">
        <v>162745.87000000002</v>
      </c>
      <c r="H220" s="127">
        <v>516196.8699999997</v>
      </c>
    </row>
    <row r="221" spans="1:8" x14ac:dyDescent="0.3">
      <c r="A221" s="127"/>
      <c r="B221" s="120" t="s">
        <v>576</v>
      </c>
      <c r="C221" s="120" t="s">
        <v>577</v>
      </c>
      <c r="E221" s="127">
        <v>593096.39000000013</v>
      </c>
      <c r="F221" s="127">
        <v>665453.74</v>
      </c>
      <c r="G221" s="127">
        <v>560738.74</v>
      </c>
      <c r="H221" s="127">
        <v>1819288.87</v>
      </c>
    </row>
    <row r="222" spans="1:8" x14ac:dyDescent="0.3">
      <c r="A222" s="127"/>
      <c r="B222" s="120" t="s">
        <v>578</v>
      </c>
      <c r="C222" s="120" t="s">
        <v>579</v>
      </c>
      <c r="E222" s="127"/>
      <c r="F222" s="127"/>
      <c r="G222" s="127">
        <v>40.9</v>
      </c>
      <c r="H222" s="127">
        <v>40.9</v>
      </c>
    </row>
    <row r="223" spans="1:8" x14ac:dyDescent="0.3">
      <c r="A223" s="127"/>
      <c r="B223" s="120" t="s">
        <v>580</v>
      </c>
      <c r="C223" s="120" t="s">
        <v>581</v>
      </c>
      <c r="E223" s="127">
        <v>5603859</v>
      </c>
      <c r="F223" s="127">
        <v>4993760.8199999994</v>
      </c>
      <c r="G223" s="127">
        <v>5561071.0899999999</v>
      </c>
      <c r="H223" s="127">
        <v>16158690.91</v>
      </c>
    </row>
    <row r="224" spans="1:8" x14ac:dyDescent="0.3">
      <c r="A224" s="127"/>
      <c r="B224" s="120" t="s">
        <v>582</v>
      </c>
      <c r="C224" s="120" t="s">
        <v>583</v>
      </c>
      <c r="E224" s="127">
        <v>906763.51</v>
      </c>
      <c r="F224" s="127">
        <v>2007171.25</v>
      </c>
      <c r="G224" s="127">
        <v>2035695</v>
      </c>
      <c r="H224" s="127">
        <v>4949629.76</v>
      </c>
    </row>
    <row r="225" spans="1:8" x14ac:dyDescent="0.3">
      <c r="A225" s="127"/>
      <c r="B225" s="120" t="s">
        <v>584</v>
      </c>
      <c r="C225" s="120" t="s">
        <v>585</v>
      </c>
      <c r="E225" s="127"/>
      <c r="F225" s="127">
        <v>6958.97</v>
      </c>
      <c r="G225" s="127">
        <v>12720.54</v>
      </c>
      <c r="H225" s="127">
        <v>19679.510000000002</v>
      </c>
    </row>
    <row r="226" spans="1:8" x14ac:dyDescent="0.3">
      <c r="A226" s="127"/>
      <c r="B226" s="120" t="s">
        <v>586</v>
      </c>
      <c r="C226" s="120" t="s">
        <v>587</v>
      </c>
      <c r="E226" s="127">
        <v>423258.34000000008</v>
      </c>
      <c r="F226" s="127">
        <v>1323403.3699999992</v>
      </c>
      <c r="G226" s="127">
        <v>403070.29999999976</v>
      </c>
      <c r="H226" s="127">
        <v>2149732.0099999988</v>
      </c>
    </row>
    <row r="227" spans="1:8" x14ac:dyDescent="0.3">
      <c r="A227" s="127"/>
      <c r="B227" s="120" t="s">
        <v>588</v>
      </c>
      <c r="C227" s="120" t="s">
        <v>589</v>
      </c>
      <c r="E227" s="127">
        <v>291.69999999999948</v>
      </c>
      <c r="F227" s="127">
        <v>7239.09</v>
      </c>
      <c r="G227" s="127">
        <v>47927.64</v>
      </c>
      <c r="H227" s="127">
        <v>55458.429999999993</v>
      </c>
    </row>
    <row r="228" spans="1:8" x14ac:dyDescent="0.3">
      <c r="A228" s="127"/>
      <c r="B228" s="120" t="s">
        <v>590</v>
      </c>
      <c r="C228" s="120" t="s">
        <v>591</v>
      </c>
      <c r="E228" s="127">
        <v>653457.31999999972</v>
      </c>
      <c r="F228" s="127">
        <v>1169216.0899999999</v>
      </c>
      <c r="G228" s="127">
        <v>140775.49</v>
      </c>
      <c r="H228" s="127">
        <v>1963448.8999999994</v>
      </c>
    </row>
    <row r="229" spans="1:8" x14ac:dyDescent="0.3">
      <c r="A229" s="127"/>
      <c r="B229" s="120" t="s">
        <v>592</v>
      </c>
      <c r="C229" s="120" t="s">
        <v>593</v>
      </c>
      <c r="E229" s="127"/>
      <c r="F229" s="127"/>
      <c r="G229" s="127">
        <v>30191.34</v>
      </c>
      <c r="H229" s="127">
        <v>30191.34</v>
      </c>
    </row>
    <row r="230" spans="1:8" x14ac:dyDescent="0.3">
      <c r="A230" s="127"/>
      <c r="B230" s="120" t="s">
        <v>594</v>
      </c>
      <c r="C230" s="120" t="s">
        <v>595</v>
      </c>
      <c r="E230" s="127">
        <v>92734.040000000008</v>
      </c>
      <c r="F230" s="127">
        <v>80528.350000000006</v>
      </c>
      <c r="G230" s="127">
        <v>127151.76999999997</v>
      </c>
      <c r="H230" s="127">
        <v>300414.16000000003</v>
      </c>
    </row>
    <row r="231" spans="1:8" x14ac:dyDescent="0.3">
      <c r="A231" s="127"/>
      <c r="B231" s="120" t="s">
        <v>596</v>
      </c>
      <c r="C231" s="120" t="s">
        <v>597</v>
      </c>
      <c r="E231" s="127">
        <v>0</v>
      </c>
      <c r="F231" s="127">
        <v>9154.7000000000007</v>
      </c>
      <c r="G231" s="127">
        <v>4.4600000000000009</v>
      </c>
      <c r="H231" s="127">
        <v>9159.16</v>
      </c>
    </row>
    <row r="232" spans="1:8" x14ac:dyDescent="0.3">
      <c r="A232" s="127"/>
      <c r="B232" s="120" t="s">
        <v>598</v>
      </c>
      <c r="C232" s="120" t="s">
        <v>599</v>
      </c>
      <c r="E232" s="127"/>
      <c r="F232" s="127"/>
      <c r="G232" s="127">
        <v>3951.46</v>
      </c>
      <c r="H232" s="127">
        <v>3951.46</v>
      </c>
    </row>
    <row r="233" spans="1:8" x14ac:dyDescent="0.3">
      <c r="A233" s="127"/>
      <c r="B233" s="120" t="s">
        <v>600</v>
      </c>
      <c r="C233" s="120" t="s">
        <v>601</v>
      </c>
      <c r="E233" s="127">
        <v>1044146.7500000003</v>
      </c>
      <c r="F233" s="127">
        <v>1097262.1100000008</v>
      </c>
      <c r="G233" s="127">
        <v>1210028.3099999982</v>
      </c>
      <c r="H233" s="127">
        <v>3351437.1699999995</v>
      </c>
    </row>
    <row r="234" spans="1:8" x14ac:dyDescent="0.3">
      <c r="A234" s="127"/>
      <c r="B234" s="120" t="s">
        <v>602</v>
      </c>
      <c r="C234" s="120" t="s">
        <v>603</v>
      </c>
      <c r="E234" s="127">
        <v>132619.75000000003</v>
      </c>
      <c r="F234" s="127">
        <v>106432.84999999999</v>
      </c>
      <c r="G234" s="127">
        <v>90461.860000000015</v>
      </c>
      <c r="H234" s="127">
        <v>329514.46000000002</v>
      </c>
    </row>
    <row r="235" spans="1:8" x14ac:dyDescent="0.3">
      <c r="A235" s="127"/>
      <c r="B235" s="120" t="s">
        <v>604</v>
      </c>
      <c r="C235" s="120" t="s">
        <v>605</v>
      </c>
      <c r="E235" s="127">
        <v>20032.650000000005</v>
      </c>
      <c r="F235" s="127">
        <v>5565.1500000000015</v>
      </c>
      <c r="G235" s="127">
        <v>224.62</v>
      </c>
      <c r="H235" s="127">
        <v>25822.420000000006</v>
      </c>
    </row>
    <row r="236" spans="1:8" x14ac:dyDescent="0.3">
      <c r="A236" s="127"/>
      <c r="B236" s="120" t="s">
        <v>606</v>
      </c>
      <c r="C236" s="120" t="s">
        <v>607</v>
      </c>
      <c r="E236" s="127"/>
      <c r="F236" s="127">
        <v>25.18</v>
      </c>
      <c r="G236" s="127"/>
      <c r="H236" s="127">
        <v>25.18</v>
      </c>
    </row>
    <row r="237" spans="1:8" x14ac:dyDescent="0.3">
      <c r="A237" s="127"/>
      <c r="B237" s="120" t="s">
        <v>608</v>
      </c>
      <c r="C237" s="120" t="s">
        <v>609</v>
      </c>
      <c r="E237" s="127">
        <v>651099.35</v>
      </c>
      <c r="F237" s="127">
        <v>694588.65000000037</v>
      </c>
      <c r="G237" s="127">
        <v>594187.86999999965</v>
      </c>
      <c r="H237" s="127">
        <v>1939875.87</v>
      </c>
    </row>
    <row r="238" spans="1:8" x14ac:dyDescent="0.3">
      <c r="A238" s="127"/>
      <c r="B238" s="120" t="s">
        <v>610</v>
      </c>
      <c r="C238" s="120" t="s">
        <v>611</v>
      </c>
      <c r="E238" s="127">
        <v>-2584.6799999999785</v>
      </c>
      <c r="F238" s="127">
        <v>7186.1499999999942</v>
      </c>
      <c r="G238" s="127">
        <v>14366.829999999987</v>
      </c>
      <c r="H238" s="127">
        <v>18968.300000000003</v>
      </c>
    </row>
    <row r="239" spans="1:8" x14ac:dyDescent="0.3">
      <c r="A239" s="127"/>
      <c r="B239" s="120" t="s">
        <v>612</v>
      </c>
      <c r="C239" s="120" t="s">
        <v>613</v>
      </c>
      <c r="E239" s="127"/>
      <c r="F239" s="127">
        <v>3497.15</v>
      </c>
      <c r="G239" s="127">
        <v>1572.5800000000002</v>
      </c>
      <c r="H239" s="127">
        <v>5069.7300000000005</v>
      </c>
    </row>
    <row r="240" spans="1:8" x14ac:dyDescent="0.3">
      <c r="A240" s="127"/>
      <c r="B240" s="120" t="s">
        <v>614</v>
      </c>
      <c r="C240" s="120" t="s">
        <v>615</v>
      </c>
      <c r="E240" s="127">
        <v>-333.76</v>
      </c>
      <c r="F240" s="127">
        <v>-1674.69</v>
      </c>
      <c r="G240" s="127">
        <v>-2731.26</v>
      </c>
      <c r="H240" s="127">
        <v>-4739.7100000000009</v>
      </c>
    </row>
    <row r="241" spans="1:8" x14ac:dyDescent="0.3">
      <c r="A241" s="127"/>
      <c r="B241" s="120" t="s">
        <v>616</v>
      </c>
      <c r="C241" s="120" t="s">
        <v>617</v>
      </c>
      <c r="E241" s="127">
        <v>12348846.020000003</v>
      </c>
      <c r="F241" s="127">
        <v>12801081.260000013</v>
      </c>
      <c r="G241" s="127">
        <v>13417918.929999987</v>
      </c>
      <c r="H241" s="127">
        <v>38567846.210000001</v>
      </c>
    </row>
    <row r="242" spans="1:8" x14ac:dyDescent="0.3">
      <c r="A242" s="127"/>
      <c r="B242" s="120" t="s">
        <v>618</v>
      </c>
      <c r="C242" s="120" t="s">
        <v>619</v>
      </c>
      <c r="E242" s="127">
        <v>397304.14999999985</v>
      </c>
      <c r="F242" s="127">
        <v>430697.16000000003</v>
      </c>
      <c r="G242" s="127">
        <v>370437.66000000003</v>
      </c>
      <c r="H242" s="127">
        <v>1198438.9699999997</v>
      </c>
    </row>
    <row r="243" spans="1:8" x14ac:dyDescent="0.3">
      <c r="A243" s="127"/>
      <c r="B243" s="120" t="s">
        <v>620</v>
      </c>
      <c r="C243" s="120" t="s">
        <v>621</v>
      </c>
      <c r="E243" s="127">
        <v>27750</v>
      </c>
      <c r="F243" s="127">
        <v>54523.439999999995</v>
      </c>
      <c r="G243" s="127">
        <v>48625.919999999998</v>
      </c>
      <c r="H243" s="127">
        <v>130899.35999999999</v>
      </c>
    </row>
    <row r="244" spans="1:8" x14ac:dyDescent="0.3">
      <c r="A244" s="127"/>
      <c r="B244" s="120" t="s">
        <v>622</v>
      </c>
      <c r="C244" s="120" t="s">
        <v>623</v>
      </c>
      <c r="E244" s="127"/>
      <c r="F244" s="127">
        <v>47254.950000000012</v>
      </c>
      <c r="G244" s="127">
        <v>251889.85</v>
      </c>
      <c r="H244" s="127">
        <v>299144.80000000005</v>
      </c>
    </row>
    <row r="245" spans="1:8" x14ac:dyDescent="0.3">
      <c r="A245" s="127"/>
      <c r="B245" s="120" t="s">
        <v>624</v>
      </c>
      <c r="C245" s="120" t="s">
        <v>625</v>
      </c>
      <c r="E245" s="127">
        <v>11085.36</v>
      </c>
      <c r="F245" s="127">
        <v>29111.32</v>
      </c>
      <c r="G245" s="127">
        <v>13399.279999999999</v>
      </c>
      <c r="H245" s="127">
        <v>53595.96</v>
      </c>
    </row>
    <row r="246" spans="1:8" x14ac:dyDescent="0.3">
      <c r="A246" s="127"/>
      <c r="B246" s="120" t="s">
        <v>626</v>
      </c>
      <c r="C246" s="120" t="s">
        <v>627</v>
      </c>
      <c r="E246" s="127">
        <v>47590.559999999998</v>
      </c>
      <c r="F246" s="127">
        <v>48865.32</v>
      </c>
      <c r="G246" s="127">
        <v>49842.6</v>
      </c>
      <c r="H246" s="127">
        <v>146298.48000000001</v>
      </c>
    </row>
    <row r="247" spans="1:8" x14ac:dyDescent="0.3">
      <c r="A247" s="127"/>
      <c r="B247" s="120" t="s">
        <v>628</v>
      </c>
      <c r="C247" s="120" t="s">
        <v>629</v>
      </c>
      <c r="E247" s="127">
        <v>59224.479999999996</v>
      </c>
      <c r="F247" s="127">
        <v>32318.210000000003</v>
      </c>
      <c r="G247" s="127">
        <v>44844.1</v>
      </c>
      <c r="H247" s="127">
        <v>136386.78999999998</v>
      </c>
    </row>
    <row r="248" spans="1:8" x14ac:dyDescent="0.3">
      <c r="A248" s="127"/>
      <c r="B248" s="120" t="s">
        <v>630</v>
      </c>
      <c r="C248" s="120" t="s">
        <v>631</v>
      </c>
      <c r="E248" s="127">
        <v>169072.96999999991</v>
      </c>
      <c r="F248" s="127">
        <v>167089.85999999999</v>
      </c>
      <c r="G248" s="127">
        <v>136636.12</v>
      </c>
      <c r="H248" s="127">
        <v>472798.9499999999</v>
      </c>
    </row>
    <row r="249" spans="1:8" x14ac:dyDescent="0.3">
      <c r="A249" s="127"/>
      <c r="B249" s="120" t="s">
        <v>632</v>
      </c>
      <c r="C249" s="120" t="s">
        <v>633</v>
      </c>
      <c r="E249" s="127">
        <v>215387.78000000009</v>
      </c>
      <c r="F249" s="127">
        <v>203403.18999999997</v>
      </c>
      <c r="G249" s="127">
        <v>200174.93999999994</v>
      </c>
      <c r="H249" s="127">
        <v>618965.91</v>
      </c>
    </row>
    <row r="250" spans="1:8" x14ac:dyDescent="0.3">
      <c r="A250" s="127"/>
      <c r="B250" s="120" t="s">
        <v>634</v>
      </c>
      <c r="C250" s="120" t="s">
        <v>635</v>
      </c>
      <c r="E250" s="127">
        <v>138582.98000000019</v>
      </c>
      <c r="F250" s="127">
        <v>188592.42999999993</v>
      </c>
      <c r="G250" s="127">
        <v>194657.46</v>
      </c>
      <c r="H250" s="127">
        <v>521832.87000000011</v>
      </c>
    </row>
    <row r="251" spans="1:8" x14ac:dyDescent="0.3">
      <c r="A251" s="127"/>
      <c r="B251" s="120" t="s">
        <v>636</v>
      </c>
      <c r="C251" s="120" t="s">
        <v>637</v>
      </c>
      <c r="E251" s="127">
        <v>2532.62</v>
      </c>
      <c r="F251" s="127">
        <v>1983.35</v>
      </c>
      <c r="G251" s="127">
        <v>2243.27</v>
      </c>
      <c r="H251" s="127">
        <v>6759.24</v>
      </c>
    </row>
    <row r="252" spans="1:8" x14ac:dyDescent="0.3">
      <c r="A252" s="127"/>
      <c r="B252" s="120" t="s">
        <v>638</v>
      </c>
      <c r="C252" s="120" t="s">
        <v>639</v>
      </c>
      <c r="E252" s="127">
        <v>171440.91999999998</v>
      </c>
      <c r="F252" s="127">
        <v>139627.4</v>
      </c>
      <c r="G252" s="127">
        <v>181041.33000000002</v>
      </c>
      <c r="H252" s="127">
        <v>492109.65</v>
      </c>
    </row>
    <row r="253" spans="1:8" x14ac:dyDescent="0.3">
      <c r="A253" s="127"/>
      <c r="B253" s="120" t="s">
        <v>640</v>
      </c>
      <c r="C253" s="120" t="s">
        <v>641</v>
      </c>
      <c r="E253" s="127">
        <v>75548.540000000023</v>
      </c>
      <c r="F253" s="127">
        <v>105340.9</v>
      </c>
      <c r="G253" s="127">
        <v>106122.83999999997</v>
      </c>
      <c r="H253" s="127">
        <v>287012.28000000003</v>
      </c>
    </row>
    <row r="254" spans="1:8" x14ac:dyDescent="0.3">
      <c r="A254" s="127"/>
      <c r="B254" s="120" t="s">
        <v>642</v>
      </c>
      <c r="C254" s="120" t="s">
        <v>643</v>
      </c>
      <c r="E254" s="127"/>
      <c r="F254" s="127"/>
      <c r="G254" s="127">
        <v>80.959999999999994</v>
      </c>
      <c r="H254" s="127">
        <v>80.959999999999994</v>
      </c>
    </row>
    <row r="255" spans="1:8" x14ac:dyDescent="0.3">
      <c r="A255" s="127"/>
      <c r="B255" s="120" t="s">
        <v>644</v>
      </c>
      <c r="C255" s="120" t="s">
        <v>645</v>
      </c>
      <c r="E255" s="127">
        <v>204588.36999999997</v>
      </c>
      <c r="F255" s="127">
        <v>201097.05000000008</v>
      </c>
      <c r="G255" s="127">
        <v>172754.99000000002</v>
      </c>
      <c r="H255" s="127">
        <v>578440.41</v>
      </c>
    </row>
    <row r="256" spans="1:8" x14ac:dyDescent="0.3">
      <c r="A256" s="127"/>
      <c r="B256" s="120" t="s">
        <v>646</v>
      </c>
      <c r="C256" s="120" t="s">
        <v>647</v>
      </c>
      <c r="E256" s="127">
        <v>543539.80000000028</v>
      </c>
      <c r="F256" s="127">
        <v>874010.49000000022</v>
      </c>
      <c r="G256" s="127">
        <v>865666.1399999999</v>
      </c>
      <c r="H256" s="127">
        <v>2283216.4300000006</v>
      </c>
    </row>
    <row r="257" spans="1:8" x14ac:dyDescent="0.3">
      <c r="A257" s="127"/>
      <c r="B257" s="120" t="s">
        <v>648</v>
      </c>
      <c r="C257" s="120" t="s">
        <v>649</v>
      </c>
      <c r="E257" s="127"/>
      <c r="F257" s="127">
        <v>1147.75</v>
      </c>
      <c r="G257" s="127"/>
      <c r="H257" s="127">
        <v>1147.75</v>
      </c>
    </row>
    <row r="258" spans="1:8" x14ac:dyDescent="0.3">
      <c r="A258" s="127"/>
      <c r="B258" s="120" t="s">
        <v>650</v>
      </c>
      <c r="C258" s="120" t="s">
        <v>651</v>
      </c>
      <c r="E258" s="127">
        <v>269632.7900000001</v>
      </c>
      <c r="F258" s="127">
        <v>301645.08000000007</v>
      </c>
      <c r="G258" s="127">
        <v>276448.28999999998</v>
      </c>
      <c r="H258" s="127">
        <v>847726.16000000015</v>
      </c>
    </row>
    <row r="259" spans="1:8" x14ac:dyDescent="0.3">
      <c r="A259" s="127"/>
      <c r="B259" s="120" t="s">
        <v>652</v>
      </c>
      <c r="C259" s="120" t="s">
        <v>653</v>
      </c>
      <c r="E259" s="127">
        <v>1420547.9999999991</v>
      </c>
      <c r="F259" s="127">
        <v>1475986.3600000003</v>
      </c>
      <c r="G259" s="127">
        <v>1457161.3399999999</v>
      </c>
      <c r="H259" s="127">
        <v>4353695.6999999993</v>
      </c>
    </row>
    <row r="260" spans="1:8" x14ac:dyDescent="0.3">
      <c r="A260" s="127"/>
      <c r="B260" s="120" t="s">
        <v>654</v>
      </c>
      <c r="C260" s="120" t="s">
        <v>655</v>
      </c>
      <c r="E260" s="127">
        <v>148272.79</v>
      </c>
      <c r="F260" s="127">
        <v>147212.49</v>
      </c>
      <c r="G260" s="127">
        <v>168255.78999999998</v>
      </c>
      <c r="H260" s="127">
        <v>463741.06999999995</v>
      </c>
    </row>
    <row r="261" spans="1:8" x14ac:dyDescent="0.3">
      <c r="A261" s="127"/>
      <c r="B261" s="120" t="s">
        <v>656</v>
      </c>
      <c r="C261" s="120" t="s">
        <v>657</v>
      </c>
      <c r="E261" s="127">
        <v>158898.38000000003</v>
      </c>
      <c r="F261" s="127">
        <v>152582.53</v>
      </c>
      <c r="G261" s="127">
        <v>116694.87</v>
      </c>
      <c r="H261" s="127">
        <v>428175.78</v>
      </c>
    </row>
    <row r="262" spans="1:8" x14ac:dyDescent="0.3">
      <c r="A262" s="127"/>
      <c r="B262" s="120" t="s">
        <v>658</v>
      </c>
      <c r="C262" s="120" t="s">
        <v>659</v>
      </c>
      <c r="E262" s="127">
        <v>939817.35000000102</v>
      </c>
      <c r="F262" s="127">
        <v>939531.20999999985</v>
      </c>
      <c r="G262" s="127">
        <v>1063408.9099999997</v>
      </c>
      <c r="H262" s="127">
        <v>2942757.4700000007</v>
      </c>
    </row>
    <row r="263" spans="1:8" x14ac:dyDescent="0.3">
      <c r="A263" s="127"/>
      <c r="B263" s="120" t="s">
        <v>660</v>
      </c>
      <c r="C263" s="120" t="s">
        <v>661</v>
      </c>
      <c r="E263" s="127">
        <v>1235.25</v>
      </c>
      <c r="F263" s="127">
        <v>3204.98</v>
      </c>
      <c r="G263" s="127">
        <v>4320.0300000000007</v>
      </c>
      <c r="H263" s="127">
        <v>8760.26</v>
      </c>
    </row>
    <row r="264" spans="1:8" x14ac:dyDescent="0.3">
      <c r="A264" s="127"/>
      <c r="B264" s="120" t="s">
        <v>662</v>
      </c>
      <c r="C264" s="120" t="s">
        <v>663</v>
      </c>
      <c r="E264" s="127">
        <v>-18569554.699999977</v>
      </c>
      <c r="F264" s="127">
        <v>-10219602.879999995</v>
      </c>
      <c r="G264" s="127">
        <v>-3421405.379999999</v>
      </c>
      <c r="H264" s="127">
        <v>-32210562.959999971</v>
      </c>
    </row>
    <row r="265" spans="1:8" x14ac:dyDescent="0.3">
      <c r="A265" s="127"/>
      <c r="B265" s="120" t="s">
        <v>664</v>
      </c>
      <c r="C265" s="120" t="s">
        <v>665</v>
      </c>
      <c r="E265" s="127">
        <v>3852.5499999999997</v>
      </c>
      <c r="F265" s="127">
        <v>205323.33</v>
      </c>
      <c r="G265" s="127">
        <v>36426.430000000008</v>
      </c>
      <c r="H265" s="127">
        <v>245602.31</v>
      </c>
    </row>
    <row r="266" spans="1:8" x14ac:dyDescent="0.3">
      <c r="A266" s="127"/>
      <c r="B266" s="120" t="s">
        <v>666</v>
      </c>
      <c r="C266" s="120" t="s">
        <v>30</v>
      </c>
      <c r="E266" s="127">
        <v>3060757.9099999988</v>
      </c>
      <c r="F266" s="127">
        <v>3530680.2499999925</v>
      </c>
      <c r="G266" s="127">
        <v>3103942.6799999974</v>
      </c>
      <c r="H266" s="127">
        <v>9695380.8399999887</v>
      </c>
    </row>
    <row r="267" spans="1:8" x14ac:dyDescent="0.3">
      <c r="A267" s="127"/>
      <c r="B267" s="120" t="s">
        <v>667</v>
      </c>
      <c r="C267" s="120" t="s">
        <v>668</v>
      </c>
      <c r="E267" s="127">
        <v>200739.54000000004</v>
      </c>
      <c r="F267" s="127">
        <v>198601.38</v>
      </c>
      <c r="G267" s="127">
        <v>189747.13</v>
      </c>
      <c r="H267" s="127">
        <v>589088.05000000005</v>
      </c>
    </row>
    <row r="268" spans="1:8" x14ac:dyDescent="0.3">
      <c r="A268" s="127"/>
      <c r="B268" s="120" t="s">
        <v>669</v>
      </c>
      <c r="C268" s="120" t="s">
        <v>670</v>
      </c>
      <c r="E268" s="127">
        <v>5818.97</v>
      </c>
      <c r="F268" s="127">
        <v>7000</v>
      </c>
      <c r="G268" s="127">
        <v>2251.58</v>
      </c>
      <c r="H268" s="127">
        <v>15070.55</v>
      </c>
    </row>
    <row r="269" spans="1:8" x14ac:dyDescent="0.3">
      <c r="A269" s="127"/>
      <c r="B269" s="120" t="s">
        <v>671</v>
      </c>
      <c r="C269" s="120" t="s">
        <v>672</v>
      </c>
      <c r="E269" s="127"/>
      <c r="F269" s="127">
        <v>20</v>
      </c>
      <c r="G269" s="127"/>
      <c r="H269" s="127">
        <v>20</v>
      </c>
    </row>
    <row r="270" spans="1:8" x14ac:dyDescent="0.3">
      <c r="A270" s="127"/>
      <c r="B270" s="120" t="s">
        <v>673</v>
      </c>
      <c r="C270" s="120" t="s">
        <v>674</v>
      </c>
      <c r="E270" s="127">
        <v>15153526.829999991</v>
      </c>
      <c r="F270" s="127">
        <v>14836013.720000001</v>
      </c>
      <c r="G270" s="127">
        <v>16467311.689999998</v>
      </c>
      <c r="H270" s="127">
        <v>46456852.239999987</v>
      </c>
    </row>
    <row r="271" spans="1:8" x14ac:dyDescent="0.3">
      <c r="A271" s="127"/>
      <c r="B271" s="120" t="s">
        <v>675</v>
      </c>
      <c r="C271" s="120" t="s">
        <v>100</v>
      </c>
      <c r="E271" s="127"/>
      <c r="F271" s="127"/>
      <c r="G271" s="127">
        <v>1544</v>
      </c>
      <c r="H271" s="127">
        <v>1544</v>
      </c>
    </row>
    <row r="272" spans="1:8" x14ac:dyDescent="0.3">
      <c r="A272" s="127"/>
      <c r="B272" s="120" t="s">
        <v>676</v>
      </c>
      <c r="C272" s="120" t="s">
        <v>677</v>
      </c>
      <c r="E272" s="127">
        <v>909362.71</v>
      </c>
      <c r="F272" s="127">
        <v>1141976.54</v>
      </c>
      <c r="G272" s="127">
        <v>1024356.5699999998</v>
      </c>
      <c r="H272" s="127">
        <v>3075695.82</v>
      </c>
    </row>
    <row r="273" spans="1:8" x14ac:dyDescent="0.3">
      <c r="A273" s="127"/>
      <c r="B273" s="120" t="s">
        <v>678</v>
      </c>
      <c r="C273" s="120" t="s">
        <v>679</v>
      </c>
      <c r="E273" s="127">
        <v>918799.8899999999</v>
      </c>
      <c r="F273" s="127">
        <v>973467.35000000009</v>
      </c>
      <c r="G273" s="127">
        <v>924256.32</v>
      </c>
      <c r="H273" s="127">
        <v>2816523.56</v>
      </c>
    </row>
    <row r="274" spans="1:8" x14ac:dyDescent="0.3">
      <c r="A274" s="127"/>
      <c r="B274" s="120" t="s">
        <v>680</v>
      </c>
      <c r="C274" s="120" t="s">
        <v>681</v>
      </c>
      <c r="E274" s="127">
        <v>500</v>
      </c>
      <c r="F274" s="127"/>
      <c r="G274" s="127"/>
      <c r="H274" s="127">
        <v>500</v>
      </c>
    </row>
    <row r="275" spans="1:8" x14ac:dyDescent="0.3">
      <c r="A275" s="127"/>
      <c r="B275" s="120" t="s">
        <v>682</v>
      </c>
      <c r="C275" s="120" t="s">
        <v>683</v>
      </c>
      <c r="E275" s="127">
        <v>33386718.869999997</v>
      </c>
      <c r="F275" s="127">
        <v>24429075</v>
      </c>
      <c r="G275" s="127">
        <v>36348347.870000005</v>
      </c>
      <c r="H275" s="127">
        <v>94164141.74000001</v>
      </c>
    </row>
    <row r="276" spans="1:8" x14ac:dyDescent="0.3">
      <c r="A276" s="127"/>
      <c r="B276" s="120" t="s">
        <v>684</v>
      </c>
      <c r="C276" s="120" t="s">
        <v>685</v>
      </c>
      <c r="E276" s="127">
        <v>3837545.040000001</v>
      </c>
      <c r="F276" s="127">
        <v>3785145.58</v>
      </c>
      <c r="G276" s="127">
        <v>4099072.9200000004</v>
      </c>
      <c r="H276" s="127">
        <v>11721763.540000001</v>
      </c>
    </row>
    <row r="277" spans="1:8" x14ac:dyDescent="0.3">
      <c r="A277" s="127"/>
      <c r="B277" s="120" t="s">
        <v>686</v>
      </c>
      <c r="C277" s="120" t="s">
        <v>687</v>
      </c>
      <c r="E277" s="127">
        <v>1520745.5199999996</v>
      </c>
      <c r="F277" s="127">
        <v>1465701.99</v>
      </c>
      <c r="G277" s="127">
        <v>1412402.46</v>
      </c>
      <c r="H277" s="127">
        <v>4398849.97</v>
      </c>
    </row>
    <row r="278" spans="1:8" x14ac:dyDescent="0.3">
      <c r="A278" s="127"/>
      <c r="B278" s="120" t="s">
        <v>688</v>
      </c>
      <c r="C278" s="120" t="s">
        <v>689</v>
      </c>
      <c r="E278" s="127">
        <v>9057430.3499999978</v>
      </c>
      <c r="F278" s="127">
        <v>7340865.2800000003</v>
      </c>
      <c r="G278" s="127">
        <v>6355012.4400000004</v>
      </c>
      <c r="H278" s="127">
        <v>22753308.07</v>
      </c>
    </row>
    <row r="279" spans="1:8" x14ac:dyDescent="0.3">
      <c r="A279" s="127"/>
      <c r="B279" s="120" t="s">
        <v>690</v>
      </c>
      <c r="C279" s="120" t="s">
        <v>691</v>
      </c>
      <c r="E279" s="127">
        <v>3896482.27</v>
      </c>
      <c r="F279" s="127">
        <v>1109047.44</v>
      </c>
      <c r="G279" s="127"/>
      <c r="H279" s="127">
        <v>5005529.71</v>
      </c>
    </row>
    <row r="280" spans="1:8" x14ac:dyDescent="0.3">
      <c r="A280" s="127"/>
      <c r="B280" s="120" t="s">
        <v>692</v>
      </c>
      <c r="C280" s="120" t="s">
        <v>693</v>
      </c>
      <c r="E280" s="127">
        <v>16929190.180000003</v>
      </c>
      <c r="F280" s="127">
        <v>8611591.8299999982</v>
      </c>
      <c r="G280" s="127">
        <v>13739059.74</v>
      </c>
      <c r="H280" s="127">
        <v>39279841.75</v>
      </c>
    </row>
    <row r="281" spans="1:8" x14ac:dyDescent="0.3">
      <c r="A281" s="127"/>
      <c r="B281" s="120" t="s">
        <v>694</v>
      </c>
      <c r="C281" s="120" t="s">
        <v>695</v>
      </c>
      <c r="E281" s="127">
        <v>1685049.2699999996</v>
      </c>
      <c r="F281" s="127">
        <v>1513400.2599999993</v>
      </c>
      <c r="G281" s="127">
        <v>766741.22</v>
      </c>
      <c r="H281" s="127">
        <v>3965190.7499999986</v>
      </c>
    </row>
    <row r="282" spans="1:8" x14ac:dyDescent="0.3">
      <c r="A282" s="127"/>
      <c r="B282" s="120" t="s">
        <v>696</v>
      </c>
      <c r="C282" s="120" t="s">
        <v>697</v>
      </c>
      <c r="E282" s="127">
        <v>142162.46</v>
      </c>
      <c r="F282" s="127">
        <v>136533.29000000007</v>
      </c>
      <c r="G282" s="127">
        <v>237427.39</v>
      </c>
      <c r="H282" s="127">
        <v>516123.14</v>
      </c>
    </row>
    <row r="283" spans="1:8" x14ac:dyDescent="0.3">
      <c r="A283" s="127"/>
      <c r="B283" s="120" t="s">
        <v>698</v>
      </c>
      <c r="C283" s="120" t="s">
        <v>699</v>
      </c>
      <c r="E283" s="127">
        <v>3304999.71</v>
      </c>
      <c r="F283" s="127">
        <v>3290470.11</v>
      </c>
      <c r="G283" s="127">
        <v>3965000.0300000003</v>
      </c>
      <c r="H283" s="127">
        <v>10560469.85</v>
      </c>
    </row>
    <row r="284" spans="1:8" x14ac:dyDescent="0.3">
      <c r="A284" s="127"/>
      <c r="B284" s="120" t="s">
        <v>700</v>
      </c>
      <c r="C284" s="120" t="s">
        <v>701</v>
      </c>
      <c r="E284" s="127"/>
      <c r="F284" s="127">
        <v>0</v>
      </c>
      <c r="G284" s="127"/>
      <c r="H284" s="127">
        <v>0</v>
      </c>
    </row>
    <row r="285" spans="1:8" x14ac:dyDescent="0.3">
      <c r="A285" s="127"/>
      <c r="B285" s="120" t="s">
        <v>702</v>
      </c>
      <c r="C285" s="120" t="s">
        <v>703</v>
      </c>
      <c r="E285" s="127">
        <v>-2687916.78</v>
      </c>
      <c r="F285" s="127">
        <v>-2707916.75</v>
      </c>
      <c r="G285" s="127">
        <v>-37587615.889999993</v>
      </c>
      <c r="H285" s="127">
        <v>-42983449.419999994</v>
      </c>
    </row>
    <row r="286" spans="1:8" x14ac:dyDescent="0.3">
      <c r="A286" s="127"/>
      <c r="B286" s="120" t="s">
        <v>704</v>
      </c>
      <c r="C286" s="120" t="s">
        <v>705</v>
      </c>
      <c r="E286" s="127"/>
      <c r="F286" s="127">
        <v>0</v>
      </c>
      <c r="G286" s="127"/>
      <c r="H286" s="127">
        <v>0</v>
      </c>
    </row>
    <row r="287" spans="1:8" x14ac:dyDescent="0.3">
      <c r="A287" s="127"/>
      <c r="B287" s="120" t="s">
        <v>706</v>
      </c>
      <c r="C287" s="120" t="s">
        <v>707</v>
      </c>
      <c r="E287" s="127">
        <v>4178701.73</v>
      </c>
      <c r="F287" s="127">
        <v>3747870.3999999994</v>
      </c>
      <c r="G287" s="127">
        <v>2610285.36</v>
      </c>
      <c r="H287" s="127">
        <v>10536857.489999998</v>
      </c>
    </row>
    <row r="288" spans="1:8" x14ac:dyDescent="0.3">
      <c r="A288" s="127"/>
      <c r="B288" s="120" t="s">
        <v>708</v>
      </c>
      <c r="C288" s="120" t="s">
        <v>709</v>
      </c>
      <c r="E288" s="127">
        <v>168236.95</v>
      </c>
      <c r="F288" s="127">
        <v>0</v>
      </c>
      <c r="G288" s="127">
        <v>34521770.5</v>
      </c>
      <c r="H288" s="127">
        <v>34690007.450000003</v>
      </c>
    </row>
    <row r="289" spans="1:8" x14ac:dyDescent="0.3">
      <c r="A289" s="127"/>
      <c r="B289" s="120" t="s">
        <v>710</v>
      </c>
      <c r="C289" s="120" t="s">
        <v>711</v>
      </c>
      <c r="E289" s="127"/>
      <c r="F289" s="127">
        <v>1210.2799999999997</v>
      </c>
      <c r="G289" s="127">
        <v>4471.55</v>
      </c>
      <c r="H289" s="127">
        <v>5681.83</v>
      </c>
    </row>
    <row r="290" spans="1:8" x14ac:dyDescent="0.3">
      <c r="A290" s="127"/>
      <c r="B290" s="120" t="s">
        <v>712</v>
      </c>
      <c r="C290" s="120" t="s">
        <v>713</v>
      </c>
      <c r="E290" s="127">
        <v>2832329.0499999975</v>
      </c>
      <c r="F290" s="127">
        <v>2865439.3199999989</v>
      </c>
      <c r="G290" s="127">
        <v>2691551.6399999997</v>
      </c>
      <c r="H290" s="127">
        <v>8389320.0099999961</v>
      </c>
    </row>
    <row r="291" spans="1:8" x14ac:dyDescent="0.3">
      <c r="A291" s="127"/>
      <c r="B291" s="120" t="s">
        <v>714</v>
      </c>
      <c r="C291" s="120" t="s">
        <v>715</v>
      </c>
      <c r="E291" s="127">
        <v>2536308.3400000008</v>
      </c>
      <c r="F291" s="127">
        <v>2538892.2699999996</v>
      </c>
      <c r="G291" s="127">
        <v>3560264.8800000008</v>
      </c>
      <c r="H291" s="127">
        <v>8635465.4900000021</v>
      </c>
    </row>
    <row r="292" spans="1:8" x14ac:dyDescent="0.3">
      <c r="A292" s="127"/>
      <c r="B292" s="120" t="s">
        <v>716</v>
      </c>
      <c r="C292" s="120" t="s">
        <v>717</v>
      </c>
      <c r="E292" s="127">
        <v>1146864</v>
      </c>
      <c r="F292" s="127">
        <v>1159788.9599999997</v>
      </c>
      <c r="G292" s="127">
        <v>506477.04000000004</v>
      </c>
      <c r="H292" s="127">
        <v>2813130</v>
      </c>
    </row>
    <row r="293" spans="1:8" x14ac:dyDescent="0.3">
      <c r="A293" s="127"/>
      <c r="B293" s="120" t="s">
        <v>718</v>
      </c>
      <c r="C293" s="120" t="s">
        <v>719</v>
      </c>
      <c r="E293" s="127">
        <v>7187.3400000000247</v>
      </c>
      <c r="F293" s="127">
        <v>5.6843418860808015E-13</v>
      </c>
      <c r="G293" s="127">
        <v>1.7053025658242404E-12</v>
      </c>
      <c r="H293" s="127">
        <v>7187.3400000000274</v>
      </c>
    </row>
    <row r="294" spans="1:8" x14ac:dyDescent="0.3">
      <c r="A294" s="127"/>
      <c r="B294" s="120" t="s">
        <v>720</v>
      </c>
      <c r="C294" s="120" t="s">
        <v>721</v>
      </c>
      <c r="E294" s="127">
        <v>-7187.3399999999729</v>
      </c>
      <c r="F294" s="127">
        <v>-1.9895196601282805E-12</v>
      </c>
      <c r="G294" s="127">
        <v>-6.8212102632969618E-12</v>
      </c>
      <c r="H294" s="127">
        <v>-7187.339999999982</v>
      </c>
    </row>
    <row r="295" spans="1:8" x14ac:dyDescent="0.3">
      <c r="A295" s="127"/>
      <c r="B295" s="120" t="s">
        <v>722</v>
      </c>
      <c r="C295" s="120" t="s">
        <v>723</v>
      </c>
      <c r="E295" s="127">
        <v>34702.92</v>
      </c>
      <c r="F295" s="127">
        <v>34181.560000000005</v>
      </c>
      <c r="G295" s="127">
        <v>34096.850000000006</v>
      </c>
      <c r="H295" s="127">
        <v>102981.33000000002</v>
      </c>
    </row>
    <row r="296" spans="1:8" x14ac:dyDescent="0.3">
      <c r="A296" s="127"/>
      <c r="B296" s="120" t="s">
        <v>724</v>
      </c>
      <c r="C296" s="120" t="s">
        <v>725</v>
      </c>
      <c r="E296" s="127">
        <v>613808.88000000012</v>
      </c>
      <c r="F296" s="127">
        <v>614128.05000000005</v>
      </c>
      <c r="G296" s="127">
        <v>622187.34000000008</v>
      </c>
      <c r="H296" s="127">
        <v>1850124.2700000003</v>
      </c>
    </row>
    <row r="297" spans="1:8" x14ac:dyDescent="0.3">
      <c r="A297" s="127"/>
      <c r="B297" s="120" t="s">
        <v>726</v>
      </c>
      <c r="C297" s="120" t="s">
        <v>727</v>
      </c>
      <c r="E297" s="127">
        <v>2071.7400000000011</v>
      </c>
      <c r="F297" s="127">
        <v>2463.6500000000005</v>
      </c>
      <c r="G297" s="127">
        <v>2553.06</v>
      </c>
      <c r="H297" s="127">
        <v>7088.4500000000016</v>
      </c>
    </row>
    <row r="298" spans="1:8" x14ac:dyDescent="0.3">
      <c r="A298" s="127"/>
      <c r="B298" s="120" t="s">
        <v>728</v>
      </c>
      <c r="C298" s="120" t="s">
        <v>729</v>
      </c>
      <c r="E298" s="127">
        <v>13.970000000000006</v>
      </c>
      <c r="F298" s="127">
        <v>1.7763568394002505E-15</v>
      </c>
      <c r="G298" s="127">
        <v>4.2188474935755949E-15</v>
      </c>
      <c r="H298" s="127">
        <v>13.970000000000011</v>
      </c>
    </row>
    <row r="299" spans="1:8" x14ac:dyDescent="0.3">
      <c r="A299" s="127"/>
      <c r="B299" s="120" t="s">
        <v>730</v>
      </c>
      <c r="C299" s="120" t="s">
        <v>731</v>
      </c>
      <c r="E299" s="127">
        <v>1436.5200000000002</v>
      </c>
      <c r="F299" s="127">
        <v>2003.7599999999998</v>
      </c>
      <c r="G299" s="127">
        <v>2003.76</v>
      </c>
      <c r="H299" s="127">
        <v>5444.04</v>
      </c>
    </row>
    <row r="300" spans="1:8" x14ac:dyDescent="0.3">
      <c r="A300" s="127"/>
      <c r="B300" s="120" t="s">
        <v>732</v>
      </c>
      <c r="C300" s="120" t="s">
        <v>733</v>
      </c>
      <c r="E300" s="127">
        <v>32.649999999999956</v>
      </c>
      <c r="F300" s="127">
        <v>1.865174681370263E-14</v>
      </c>
      <c r="G300" s="127">
        <v>-1.3322676295501878E-15</v>
      </c>
      <c r="H300" s="127">
        <v>32.649999999999977</v>
      </c>
    </row>
    <row r="301" spans="1:8" x14ac:dyDescent="0.3">
      <c r="A301" s="127"/>
      <c r="B301" s="120" t="s">
        <v>734</v>
      </c>
      <c r="C301" s="120" t="s">
        <v>463</v>
      </c>
      <c r="E301" s="127">
        <v>518559.96000000014</v>
      </c>
      <c r="F301" s="127">
        <v>561756.96000000008</v>
      </c>
      <c r="G301" s="127">
        <v>889331.15999999992</v>
      </c>
      <c r="H301" s="127">
        <v>1969648.08</v>
      </c>
    </row>
    <row r="302" spans="1:8" x14ac:dyDescent="0.3">
      <c r="A302" s="127"/>
      <c r="B302" s="120" t="s">
        <v>735</v>
      </c>
      <c r="C302" s="120" t="s">
        <v>736</v>
      </c>
      <c r="E302" s="127">
        <v>8210072.0800000187</v>
      </c>
      <c r="F302" s="127">
        <v>8898351.4700000118</v>
      </c>
      <c r="G302" s="127">
        <v>9362065.7299999949</v>
      </c>
      <c r="H302" s="127">
        <v>26470489.280000024</v>
      </c>
    </row>
    <row r="303" spans="1:8" x14ac:dyDescent="0.3">
      <c r="A303" s="127"/>
      <c r="B303" s="120" t="s">
        <v>737</v>
      </c>
      <c r="C303" s="120" t="s">
        <v>738</v>
      </c>
      <c r="E303" s="127">
        <v>827026.64000000281</v>
      </c>
      <c r="F303" s="127">
        <v>729419.11000000057</v>
      </c>
      <c r="G303" s="127">
        <v>649082.21999999962</v>
      </c>
      <c r="H303" s="127">
        <v>2205527.970000003</v>
      </c>
    </row>
    <row r="304" spans="1:8" x14ac:dyDescent="0.3">
      <c r="A304" s="127"/>
      <c r="B304" s="120" t="s">
        <v>739</v>
      </c>
      <c r="C304" s="120" t="s">
        <v>740</v>
      </c>
      <c r="E304" s="127">
        <v>2111415.1699999971</v>
      </c>
      <c r="F304" s="127">
        <v>2139182.33</v>
      </c>
      <c r="G304" s="127">
        <v>2607616.3200000003</v>
      </c>
      <c r="H304" s="127">
        <v>6858213.8199999975</v>
      </c>
    </row>
    <row r="305" spans="1:8" x14ac:dyDescent="0.3">
      <c r="A305" s="127"/>
      <c r="B305" s="120" t="s">
        <v>741</v>
      </c>
      <c r="C305" s="120" t="s">
        <v>742</v>
      </c>
      <c r="E305" s="127">
        <v>66282</v>
      </c>
      <c r="F305" s="127">
        <v>71860.920000000042</v>
      </c>
      <c r="G305" s="127">
        <v>56676.479999999952</v>
      </c>
      <c r="H305" s="127">
        <v>194819.4</v>
      </c>
    </row>
    <row r="306" spans="1:8" x14ac:dyDescent="0.3">
      <c r="A306" s="127"/>
      <c r="B306" s="120" t="s">
        <v>743</v>
      </c>
      <c r="C306" s="120" t="s">
        <v>744</v>
      </c>
      <c r="E306" s="127">
        <v>94398</v>
      </c>
      <c r="F306" s="127">
        <v>97488</v>
      </c>
      <c r="G306" s="127">
        <v>62431.920000000013</v>
      </c>
      <c r="H306" s="127">
        <v>254317.92</v>
      </c>
    </row>
    <row r="307" spans="1:8" x14ac:dyDescent="0.3">
      <c r="A307" s="127"/>
      <c r="B307" s="120" t="s">
        <v>745</v>
      </c>
      <c r="C307" s="120" t="s">
        <v>746</v>
      </c>
      <c r="E307" s="127">
        <v>-84352.97</v>
      </c>
      <c r="F307" s="127">
        <v>-77391.290000000008</v>
      </c>
      <c r="G307" s="127">
        <v>-78394.92</v>
      </c>
      <c r="H307" s="127">
        <v>-240139.18000000002</v>
      </c>
    </row>
    <row r="308" spans="1:8" x14ac:dyDescent="0.3">
      <c r="A308" s="120" t="s">
        <v>164</v>
      </c>
      <c r="B308" s="120"/>
      <c r="C308" s="120"/>
      <c r="E308" s="127">
        <v>-3752223.3499999624</v>
      </c>
      <c r="F308" s="127">
        <v>-13582470.020000055</v>
      </c>
      <c r="G308" s="127">
        <v>-8007876.6699999999</v>
      </c>
      <c r="H308" s="127">
        <v>-25342570.040000036</v>
      </c>
    </row>
    <row r="309" spans="1:8" x14ac:dyDescent="0.3">
      <c r="B309" s="120"/>
      <c r="C309" s="120"/>
      <c r="F309" s="120"/>
    </row>
    <row r="310" spans="1:8" x14ac:dyDescent="0.3">
      <c r="B310" s="120"/>
      <c r="C310" s="120"/>
      <c r="F310" s="120"/>
    </row>
    <row r="311" spans="1:8" x14ac:dyDescent="0.3">
      <c r="B311" s="120"/>
      <c r="C311" s="120"/>
      <c r="F311" s="120"/>
    </row>
    <row r="312" spans="1:8" x14ac:dyDescent="0.3">
      <c r="B312" s="120"/>
      <c r="C312" s="120"/>
      <c r="F312" s="120"/>
    </row>
    <row r="313" spans="1:8" x14ac:dyDescent="0.3">
      <c r="B313" s="120"/>
      <c r="C313" s="120"/>
      <c r="F313" s="120"/>
    </row>
    <row r="314" spans="1:8" x14ac:dyDescent="0.3">
      <c r="B314" s="120"/>
      <c r="C314" s="120"/>
      <c r="F314" s="120"/>
    </row>
    <row r="315" spans="1:8" x14ac:dyDescent="0.3">
      <c r="B315" s="120"/>
      <c r="C315" s="120"/>
      <c r="F315" s="120"/>
    </row>
    <row r="316" spans="1:8" x14ac:dyDescent="0.3">
      <c r="B316" s="120"/>
      <c r="C316" s="120"/>
      <c r="F316" s="120"/>
    </row>
    <row r="317" spans="1:8" x14ac:dyDescent="0.3">
      <c r="B317" s="120"/>
      <c r="C317" s="120"/>
      <c r="F317" s="120"/>
    </row>
    <row r="318" spans="1:8" x14ac:dyDescent="0.3">
      <c r="B318" s="120"/>
      <c r="C318" s="120"/>
      <c r="F318" s="120"/>
    </row>
    <row r="319" spans="1:8" x14ac:dyDescent="0.3">
      <c r="B319" s="120"/>
      <c r="C319" s="120"/>
      <c r="F319" s="120"/>
    </row>
    <row r="320" spans="1:8" x14ac:dyDescent="0.3">
      <c r="B320" s="120"/>
      <c r="C320" s="120"/>
      <c r="F320" s="120"/>
    </row>
    <row r="321" s="120" customFormat="1" x14ac:dyDescent="0.3"/>
    <row r="322" s="120" customFormat="1" x14ac:dyDescent="0.3"/>
    <row r="323" s="120" customFormat="1" x14ac:dyDescent="0.3"/>
    <row r="324" s="120" customFormat="1" x14ac:dyDescent="0.3"/>
    <row r="325" s="120" customFormat="1" x14ac:dyDescent="0.3"/>
    <row r="326" s="120" customFormat="1" x14ac:dyDescent="0.3"/>
    <row r="327" s="120" customFormat="1" x14ac:dyDescent="0.3"/>
    <row r="328" s="120" customFormat="1" x14ac:dyDescent="0.3"/>
    <row r="329" s="120" customFormat="1" x14ac:dyDescent="0.3"/>
    <row r="330" s="120" customFormat="1" x14ac:dyDescent="0.3"/>
    <row r="331" s="120" customFormat="1" x14ac:dyDescent="0.3"/>
    <row r="332" s="120" customFormat="1" x14ac:dyDescent="0.3"/>
    <row r="333" s="120" customFormat="1" x14ac:dyDescent="0.3"/>
    <row r="334" s="120" customFormat="1" x14ac:dyDescent="0.3"/>
    <row r="335" s="120" customFormat="1" x14ac:dyDescent="0.3"/>
    <row r="336" s="120" customFormat="1" x14ac:dyDescent="0.3"/>
    <row r="337" s="120" customFormat="1" x14ac:dyDescent="0.3"/>
    <row r="338" s="120" customFormat="1" x14ac:dyDescent="0.3"/>
    <row r="339" s="120" customFormat="1" x14ac:dyDescent="0.3"/>
    <row r="340" s="120" customFormat="1" x14ac:dyDescent="0.3"/>
    <row r="341" s="120" customFormat="1" x14ac:dyDescent="0.3"/>
    <row r="342" s="120" customFormat="1" x14ac:dyDescent="0.3"/>
    <row r="343" s="120" customFormat="1" x14ac:dyDescent="0.3"/>
    <row r="344" s="120" customFormat="1" x14ac:dyDescent="0.3"/>
    <row r="345" s="120" customFormat="1" x14ac:dyDescent="0.3"/>
    <row r="346" s="120" customFormat="1" x14ac:dyDescent="0.3"/>
    <row r="347" s="120" customFormat="1" x14ac:dyDescent="0.3"/>
    <row r="348" s="120" customFormat="1" x14ac:dyDescent="0.3"/>
    <row r="349" s="120" customFormat="1" x14ac:dyDescent="0.3"/>
    <row r="350" s="120" customFormat="1" x14ac:dyDescent="0.3"/>
    <row r="351" s="120" customFormat="1" x14ac:dyDescent="0.3"/>
    <row r="352" s="120" customFormat="1" x14ac:dyDescent="0.3"/>
    <row r="353" s="120" customFormat="1" x14ac:dyDescent="0.3"/>
    <row r="354" s="120" customFormat="1" x14ac:dyDescent="0.3"/>
    <row r="355" s="120" customFormat="1" x14ac:dyDescent="0.3"/>
    <row r="356" s="120" customFormat="1" x14ac:dyDescent="0.3"/>
    <row r="357" s="120" customFormat="1" x14ac:dyDescent="0.3"/>
    <row r="358" s="120" customFormat="1" x14ac:dyDescent="0.3"/>
    <row r="359" s="120" customFormat="1" x14ac:dyDescent="0.3"/>
    <row r="360" s="120" customFormat="1" x14ac:dyDescent="0.3"/>
    <row r="361" s="120" customFormat="1" x14ac:dyDescent="0.3"/>
    <row r="362" s="120" customFormat="1" x14ac:dyDescent="0.3"/>
    <row r="363" s="120" customFormat="1" x14ac:dyDescent="0.3"/>
    <row r="364" s="120" customFormat="1" x14ac:dyDescent="0.3"/>
    <row r="365" s="120" customFormat="1" x14ac:dyDescent="0.3"/>
    <row r="366" s="120" customFormat="1" x14ac:dyDescent="0.3"/>
    <row r="367" s="120" customFormat="1" x14ac:dyDescent="0.3"/>
    <row r="368" s="120" customFormat="1" x14ac:dyDescent="0.3"/>
    <row r="369" spans="2:7" x14ac:dyDescent="0.3">
      <c r="B369" s="120"/>
      <c r="C369" s="120"/>
      <c r="F369" s="120"/>
    </row>
    <row r="370" spans="2:7" x14ac:dyDescent="0.3">
      <c r="B370" s="120"/>
      <c r="C370" s="120"/>
      <c r="F370" s="120"/>
    </row>
    <row r="371" spans="2:7" x14ac:dyDescent="0.3">
      <c r="B371" s="120"/>
      <c r="C371" s="120"/>
      <c r="F371" s="120"/>
    </row>
    <row r="372" spans="2:7" x14ac:dyDescent="0.3">
      <c r="B372" s="120"/>
      <c r="C372" s="120"/>
      <c r="F372" s="120"/>
    </row>
    <row r="373" spans="2:7" x14ac:dyDescent="0.3">
      <c r="B373" s="120"/>
      <c r="C373" s="120"/>
      <c r="F373" s="120"/>
    </row>
    <row r="374" spans="2:7" x14ac:dyDescent="0.3">
      <c r="B374" s="120"/>
      <c r="C374" s="120"/>
      <c r="F374" s="120"/>
    </row>
    <row r="375" spans="2:7" x14ac:dyDescent="0.3">
      <c r="B375" s="120"/>
      <c r="C375" s="120"/>
      <c r="F375" s="120"/>
    </row>
    <row r="376" spans="2:7" x14ac:dyDescent="0.3">
      <c r="B376" s="120"/>
      <c r="C376" s="120"/>
      <c r="F376" s="120"/>
    </row>
    <row r="377" spans="2:7" x14ac:dyDescent="0.3">
      <c r="B377" s="120"/>
      <c r="C377" s="120"/>
      <c r="E377" s="135">
        <f>SUBTOTAL(9,E141:E376)</f>
        <v>141500420.69</v>
      </c>
      <c r="F377" s="135">
        <f>SUBTOTAL(9,F141:F376)</f>
        <v>127714887.7099999</v>
      </c>
      <c r="G377" s="135">
        <f>SUBTOTAL(9,G141:G376)</f>
        <v>148281429.18999994</v>
      </c>
    </row>
    <row r="378" spans="2:7" x14ac:dyDescent="0.3">
      <c r="B378" s="120"/>
      <c r="C378" s="120"/>
      <c r="F378" s="120"/>
    </row>
    <row r="379" spans="2:7" x14ac:dyDescent="0.3">
      <c r="B379" s="120"/>
      <c r="C379" s="120"/>
      <c r="F379" s="120"/>
    </row>
    <row r="380" spans="2:7" x14ac:dyDescent="0.3">
      <c r="B380" s="120"/>
      <c r="C380" s="120"/>
      <c r="F380" s="120"/>
    </row>
    <row r="381" spans="2:7" x14ac:dyDescent="0.3">
      <c r="B381" s="120"/>
      <c r="C381" s="120"/>
      <c r="F381" s="120"/>
    </row>
    <row r="382" spans="2:7" x14ac:dyDescent="0.3">
      <c r="B382" s="120"/>
      <c r="C382" s="120"/>
      <c r="F382" s="120"/>
    </row>
    <row r="383" spans="2:7" x14ac:dyDescent="0.3">
      <c r="B383" s="120"/>
      <c r="C383" s="120"/>
      <c r="F383" s="120"/>
    </row>
    <row r="384" spans="2:7" x14ac:dyDescent="0.3">
      <c r="B384" s="120"/>
      <c r="C384" s="120"/>
      <c r="F384" s="120"/>
    </row>
    <row r="385" s="120" customFormat="1" x14ac:dyDescent="0.3"/>
    <row r="386" s="120" customFormat="1" x14ac:dyDescent="0.3"/>
    <row r="387" s="120" customFormat="1" x14ac:dyDescent="0.3"/>
    <row r="388" s="120" customFormat="1" x14ac:dyDescent="0.3"/>
    <row r="389" s="120" customFormat="1" x14ac:dyDescent="0.3"/>
    <row r="390" s="120" customFormat="1" x14ac:dyDescent="0.3"/>
    <row r="391" s="120" customFormat="1" x14ac:dyDescent="0.3"/>
    <row r="392" s="120" customFormat="1" x14ac:dyDescent="0.3"/>
    <row r="393" s="120" customFormat="1" x14ac:dyDescent="0.3"/>
    <row r="394" s="120" customFormat="1" x14ac:dyDescent="0.3"/>
    <row r="395" s="120" customFormat="1" x14ac:dyDescent="0.3"/>
    <row r="396" s="120" customFormat="1" x14ac:dyDescent="0.3"/>
    <row r="397" s="120" customFormat="1" x14ac:dyDescent="0.3"/>
    <row r="398" s="120" customFormat="1" x14ac:dyDescent="0.3"/>
    <row r="399" s="120" customFormat="1" x14ac:dyDescent="0.3"/>
    <row r="400" s="120" customFormat="1" x14ac:dyDescent="0.3"/>
    <row r="401" s="120" customFormat="1" x14ac:dyDescent="0.3"/>
    <row r="402" s="120" customFormat="1" x14ac:dyDescent="0.3"/>
    <row r="403" s="120" customFormat="1" x14ac:dyDescent="0.3"/>
    <row r="404" s="120" customFormat="1" x14ac:dyDescent="0.3"/>
    <row r="405" s="120" customFormat="1" x14ac:dyDescent="0.3"/>
    <row r="406" s="120" customFormat="1" x14ac:dyDescent="0.3"/>
    <row r="407" s="120" customFormat="1" x14ac:dyDescent="0.3"/>
    <row r="408" s="120" customFormat="1" x14ac:dyDescent="0.3"/>
    <row r="409" s="120" customFormat="1" x14ac:dyDescent="0.3"/>
    <row r="410" s="120" customFormat="1" x14ac:dyDescent="0.3"/>
    <row r="411" s="120" customFormat="1" x14ac:dyDescent="0.3"/>
    <row r="412" s="120" customFormat="1" x14ac:dyDescent="0.3"/>
    <row r="413" s="120" customFormat="1" x14ac:dyDescent="0.3"/>
    <row r="414" s="120" customFormat="1" x14ac:dyDescent="0.3"/>
    <row r="415" s="120" customFormat="1" x14ac:dyDescent="0.3"/>
    <row r="416" s="120" customFormat="1" x14ac:dyDescent="0.3"/>
    <row r="417" s="120" customFormat="1" x14ac:dyDescent="0.3"/>
    <row r="418" s="120" customFormat="1" x14ac:dyDescent="0.3"/>
    <row r="419" s="120" customFormat="1" x14ac:dyDescent="0.3"/>
    <row r="420" s="120" customFormat="1" x14ac:dyDescent="0.3"/>
    <row r="421" s="120" customFormat="1" x14ac:dyDescent="0.3"/>
    <row r="422" s="120" customFormat="1" x14ac:dyDescent="0.3"/>
    <row r="423" s="120" customFormat="1" x14ac:dyDescent="0.3"/>
    <row r="424" s="120" customFormat="1" x14ac:dyDescent="0.3"/>
    <row r="425" s="120" customFormat="1" x14ac:dyDescent="0.3"/>
    <row r="426" s="120" customFormat="1" x14ac:dyDescent="0.3"/>
    <row r="427" s="120" customFormat="1" x14ac:dyDescent="0.3"/>
    <row r="428" s="120" customFormat="1" x14ac:dyDescent="0.3"/>
    <row r="429" s="120" customFormat="1" x14ac:dyDescent="0.3"/>
    <row r="430" s="120" customFormat="1" x14ac:dyDescent="0.3"/>
    <row r="431" s="120" customFormat="1" x14ac:dyDescent="0.3"/>
    <row r="432" s="120" customFormat="1" x14ac:dyDescent="0.3"/>
    <row r="433" s="120" customFormat="1" x14ac:dyDescent="0.3"/>
    <row r="434" s="120" customFormat="1" x14ac:dyDescent="0.3"/>
    <row r="435" s="120" customFormat="1" x14ac:dyDescent="0.3"/>
    <row r="436" s="120" customFormat="1" x14ac:dyDescent="0.3"/>
    <row r="437" s="120" customFormat="1" x14ac:dyDescent="0.3"/>
    <row r="438" s="120" customFormat="1" x14ac:dyDescent="0.3"/>
    <row r="439" s="120" customFormat="1" x14ac:dyDescent="0.3"/>
    <row r="440" s="120" customFormat="1" x14ac:dyDescent="0.3"/>
    <row r="441" s="120" customFormat="1" x14ac:dyDescent="0.3"/>
    <row r="442" s="120" customFormat="1" x14ac:dyDescent="0.3"/>
    <row r="443" s="120" customFormat="1" x14ac:dyDescent="0.3"/>
    <row r="444" s="120" customFormat="1" x14ac:dyDescent="0.3"/>
    <row r="445" s="120" customFormat="1" x14ac:dyDescent="0.3"/>
    <row r="446" s="120" customFormat="1" x14ac:dyDescent="0.3"/>
    <row r="447" s="120" customFormat="1" x14ac:dyDescent="0.3"/>
    <row r="448" s="120" customFormat="1" x14ac:dyDescent="0.3"/>
    <row r="449" s="120" customFormat="1" x14ac:dyDescent="0.3"/>
    <row r="450" s="120" customFormat="1" x14ac:dyDescent="0.3"/>
    <row r="451" s="120" customFormat="1" x14ac:dyDescent="0.3"/>
    <row r="452" s="120" customFormat="1" x14ac:dyDescent="0.3"/>
    <row r="453" s="120" customFormat="1" x14ac:dyDescent="0.3"/>
    <row r="454" s="120" customFormat="1" x14ac:dyDescent="0.3"/>
    <row r="455" s="120" customFormat="1" x14ac:dyDescent="0.3"/>
    <row r="456" s="120" customFormat="1" x14ac:dyDescent="0.3"/>
    <row r="457" s="120" customFormat="1" x14ac:dyDescent="0.3"/>
    <row r="458" s="120" customFormat="1" x14ac:dyDescent="0.3"/>
    <row r="459" s="120" customFormat="1" x14ac:dyDescent="0.3"/>
    <row r="460" s="120" customFormat="1" x14ac:dyDescent="0.3"/>
    <row r="461" s="120" customFormat="1" x14ac:dyDescent="0.3"/>
    <row r="462" s="120" customFormat="1" x14ac:dyDescent="0.3"/>
    <row r="463" s="120" customFormat="1" x14ac:dyDescent="0.3"/>
    <row r="464" s="120" customFormat="1" x14ac:dyDescent="0.3"/>
    <row r="465" s="120" customFormat="1" x14ac:dyDescent="0.3"/>
    <row r="466" s="120" customFormat="1" x14ac:dyDescent="0.3"/>
    <row r="467" s="120" customFormat="1" x14ac:dyDescent="0.3"/>
    <row r="468" s="120" customFormat="1" x14ac:dyDescent="0.3"/>
    <row r="469" s="120" customFormat="1" x14ac:dyDescent="0.3"/>
    <row r="470" s="120" customFormat="1" x14ac:dyDescent="0.3"/>
    <row r="471" s="120" customFormat="1" x14ac:dyDescent="0.3"/>
    <row r="472" s="120" customFormat="1" x14ac:dyDescent="0.3"/>
    <row r="473" s="120" customFormat="1" x14ac:dyDescent="0.3"/>
    <row r="474" s="120" customFormat="1" x14ac:dyDescent="0.3"/>
    <row r="475" s="120" customFormat="1" x14ac:dyDescent="0.3"/>
    <row r="476" s="120" customFormat="1" x14ac:dyDescent="0.3"/>
    <row r="477" s="120" customFormat="1" x14ac:dyDescent="0.3"/>
    <row r="478" s="120" customFormat="1" x14ac:dyDescent="0.3"/>
    <row r="479" s="120" customFormat="1" x14ac:dyDescent="0.3"/>
    <row r="480" s="120" customFormat="1" x14ac:dyDescent="0.3"/>
    <row r="481" s="120" customFormat="1" x14ac:dyDescent="0.3"/>
    <row r="482" s="120" customFormat="1" x14ac:dyDescent="0.3"/>
    <row r="483" s="120" customFormat="1" x14ac:dyDescent="0.3"/>
    <row r="484" s="120" customFormat="1" x14ac:dyDescent="0.3"/>
    <row r="485" s="120" customFormat="1" x14ac:dyDescent="0.3"/>
    <row r="486" s="120" customFormat="1" x14ac:dyDescent="0.3"/>
    <row r="487" s="120" customFormat="1" x14ac:dyDescent="0.3"/>
    <row r="488" s="120" customFormat="1" x14ac:dyDescent="0.3"/>
    <row r="489" s="120" customFormat="1" x14ac:dyDescent="0.3"/>
    <row r="490" s="120" customFormat="1" x14ac:dyDescent="0.3"/>
    <row r="491" s="120" customFormat="1" x14ac:dyDescent="0.3"/>
    <row r="492" s="120" customFormat="1" x14ac:dyDescent="0.3"/>
    <row r="493" s="120" customFormat="1" x14ac:dyDescent="0.3"/>
    <row r="494" s="120" customFormat="1" x14ac:dyDescent="0.3"/>
    <row r="495" s="120" customFormat="1" x14ac:dyDescent="0.3"/>
    <row r="496" s="120" customFormat="1" x14ac:dyDescent="0.3"/>
    <row r="497" s="120" customFormat="1" x14ac:dyDescent="0.3"/>
    <row r="498" s="120" customFormat="1" x14ac:dyDescent="0.3"/>
    <row r="499" s="120" customFormat="1" x14ac:dyDescent="0.3"/>
    <row r="500" s="120" customFormat="1" x14ac:dyDescent="0.3"/>
    <row r="501" s="120" customFormat="1" x14ac:dyDescent="0.3"/>
    <row r="502" s="120" customFormat="1" x14ac:dyDescent="0.3"/>
    <row r="503" s="120" customFormat="1" x14ac:dyDescent="0.3"/>
    <row r="504" s="120" customFormat="1" x14ac:dyDescent="0.3"/>
    <row r="505" s="120" customFormat="1" x14ac:dyDescent="0.3"/>
    <row r="506" s="120" customFormat="1" x14ac:dyDescent="0.3"/>
    <row r="507" s="120" customFormat="1" x14ac:dyDescent="0.3"/>
    <row r="508" s="120" customFormat="1" x14ac:dyDescent="0.3"/>
    <row r="509" s="120" customFormat="1" x14ac:dyDescent="0.3"/>
    <row r="510" s="120" customFormat="1" x14ac:dyDescent="0.3"/>
    <row r="511" s="120" customFormat="1" x14ac:dyDescent="0.3"/>
    <row r="512" s="120" customFormat="1" x14ac:dyDescent="0.3"/>
    <row r="513" s="120" customFormat="1" x14ac:dyDescent="0.3"/>
    <row r="514" s="120" customFormat="1" x14ac:dyDescent="0.3"/>
    <row r="515" s="120" customFormat="1" x14ac:dyDescent="0.3"/>
    <row r="516" s="120" customFormat="1" x14ac:dyDescent="0.3"/>
    <row r="517" s="120" customFormat="1" x14ac:dyDescent="0.3"/>
    <row r="518" s="120" customFormat="1" x14ac:dyDescent="0.3"/>
    <row r="519" s="120" customFormat="1" x14ac:dyDescent="0.3"/>
    <row r="520" s="120" customFormat="1" x14ac:dyDescent="0.3"/>
    <row r="521" s="120" customFormat="1" x14ac:dyDescent="0.3"/>
    <row r="522" s="120" customFormat="1" x14ac:dyDescent="0.3"/>
    <row r="523" s="120" customFormat="1" x14ac:dyDescent="0.3"/>
    <row r="524" s="120" customFormat="1" x14ac:dyDescent="0.3"/>
    <row r="525" s="120" customFormat="1" x14ac:dyDescent="0.3"/>
    <row r="526" s="120" customFormat="1" x14ac:dyDescent="0.3"/>
    <row r="527" s="120" customFormat="1" x14ac:dyDescent="0.3"/>
    <row r="528" s="120" customFormat="1" x14ac:dyDescent="0.3"/>
    <row r="529" s="120" customFormat="1" x14ac:dyDescent="0.3"/>
    <row r="530" s="120" customFormat="1" x14ac:dyDescent="0.3"/>
    <row r="531" s="120" customFormat="1" x14ac:dyDescent="0.3"/>
    <row r="532" s="120" customFormat="1" x14ac:dyDescent="0.3"/>
    <row r="533" s="120" customFormat="1" x14ac:dyDescent="0.3"/>
    <row r="534" s="120" customFormat="1" x14ac:dyDescent="0.3"/>
    <row r="535" s="120" customFormat="1" x14ac:dyDescent="0.3"/>
    <row r="536" s="120" customFormat="1" x14ac:dyDescent="0.3"/>
    <row r="537" s="120" customFormat="1" x14ac:dyDescent="0.3"/>
    <row r="538" s="120" customFormat="1" x14ac:dyDescent="0.3"/>
    <row r="539" s="120" customFormat="1" x14ac:dyDescent="0.3"/>
    <row r="540" s="120" customFormat="1" x14ac:dyDescent="0.3"/>
    <row r="541" s="120" customFormat="1" x14ac:dyDescent="0.3"/>
    <row r="542" s="120" customFormat="1" x14ac:dyDescent="0.3"/>
    <row r="543" s="120" customFormat="1" x14ac:dyDescent="0.3"/>
    <row r="544" s="120" customFormat="1" x14ac:dyDescent="0.3"/>
    <row r="545" s="120" customFormat="1" x14ac:dyDescent="0.3"/>
    <row r="546" s="120" customFormat="1" x14ac:dyDescent="0.3"/>
    <row r="547" s="120" customFormat="1" x14ac:dyDescent="0.3"/>
    <row r="548" s="120" customFormat="1" x14ac:dyDescent="0.3"/>
    <row r="549" s="120" customFormat="1" x14ac:dyDescent="0.3"/>
    <row r="550" s="120" customFormat="1" x14ac:dyDescent="0.3"/>
    <row r="551" s="120" customFormat="1" x14ac:dyDescent="0.3"/>
    <row r="552" s="120" customFormat="1" x14ac:dyDescent="0.3"/>
    <row r="553" s="120" customFormat="1" x14ac:dyDescent="0.3"/>
    <row r="554" s="120" customFormat="1" x14ac:dyDescent="0.3"/>
    <row r="555" s="120" customFormat="1" x14ac:dyDescent="0.3"/>
    <row r="556" s="120" customFormat="1" x14ac:dyDescent="0.3"/>
    <row r="557" s="120" customFormat="1" x14ac:dyDescent="0.3"/>
    <row r="558" s="120" customFormat="1" x14ac:dyDescent="0.3"/>
    <row r="559" s="120" customFormat="1" x14ac:dyDescent="0.3"/>
    <row r="560" s="120" customFormat="1" x14ac:dyDescent="0.3"/>
    <row r="561" s="120" customFormat="1" x14ac:dyDescent="0.3"/>
    <row r="562" s="120" customFormat="1" x14ac:dyDescent="0.3"/>
    <row r="563" s="120" customFormat="1" x14ac:dyDescent="0.3"/>
    <row r="564" s="120" customFormat="1" x14ac:dyDescent="0.3"/>
    <row r="565" s="120" customFormat="1" x14ac:dyDescent="0.3"/>
    <row r="566" s="120" customFormat="1" x14ac:dyDescent="0.3"/>
    <row r="567" s="120" customFormat="1" x14ac:dyDescent="0.3"/>
    <row r="568" s="120" customFormat="1" x14ac:dyDescent="0.3"/>
    <row r="569" s="120" customFormat="1" x14ac:dyDescent="0.3"/>
    <row r="570" s="120" customFormat="1" x14ac:dyDescent="0.3"/>
    <row r="571" s="120" customFormat="1" x14ac:dyDescent="0.3"/>
    <row r="572" s="120" customFormat="1" x14ac:dyDescent="0.3"/>
    <row r="573" s="120" customFormat="1" x14ac:dyDescent="0.3"/>
    <row r="574" s="120" customFormat="1" x14ac:dyDescent="0.3"/>
    <row r="575" s="120" customFormat="1" x14ac:dyDescent="0.3"/>
    <row r="576" s="120" customFormat="1" x14ac:dyDescent="0.3"/>
    <row r="577" s="120" customFormat="1" x14ac:dyDescent="0.3"/>
    <row r="578" s="120" customFormat="1" x14ac:dyDescent="0.3"/>
    <row r="579" s="120" customFormat="1" x14ac:dyDescent="0.3"/>
    <row r="580" s="120" customFormat="1" x14ac:dyDescent="0.3"/>
    <row r="581" s="120" customFormat="1" x14ac:dyDescent="0.3"/>
    <row r="582" s="120" customFormat="1" x14ac:dyDescent="0.3"/>
    <row r="583" s="120" customFormat="1" x14ac:dyDescent="0.3"/>
    <row r="584" s="120" customFormat="1" x14ac:dyDescent="0.3"/>
    <row r="585" s="120" customFormat="1" x14ac:dyDescent="0.3"/>
    <row r="586" s="120" customFormat="1" x14ac:dyDescent="0.3"/>
    <row r="587" s="120" customFormat="1" x14ac:dyDescent="0.3"/>
    <row r="588" s="120" customFormat="1" x14ac:dyDescent="0.3"/>
    <row r="589" s="120" customFormat="1" x14ac:dyDescent="0.3"/>
    <row r="590" s="120" customFormat="1" x14ac:dyDescent="0.3"/>
    <row r="591" s="120" customFormat="1" x14ac:dyDescent="0.3"/>
    <row r="592" s="120" customFormat="1" x14ac:dyDescent="0.3"/>
    <row r="593" s="120" customFormat="1" x14ac:dyDescent="0.3"/>
    <row r="594" s="120" customFormat="1" x14ac:dyDescent="0.3"/>
    <row r="595" s="120" customFormat="1" x14ac:dyDescent="0.3"/>
    <row r="596" s="120" customFormat="1" x14ac:dyDescent="0.3"/>
    <row r="597" s="120" customFormat="1" x14ac:dyDescent="0.3"/>
    <row r="598" s="120" customFormat="1" x14ac:dyDescent="0.3"/>
    <row r="599" s="120" customFormat="1" x14ac:dyDescent="0.3"/>
    <row r="600" s="120" customFormat="1" x14ac:dyDescent="0.3"/>
    <row r="601" s="120" customFormat="1" x14ac:dyDescent="0.3"/>
    <row r="602" s="120" customFormat="1" x14ac:dyDescent="0.3"/>
    <row r="603" s="120" customFormat="1" x14ac:dyDescent="0.3"/>
    <row r="604" s="120" customFormat="1" x14ac:dyDescent="0.3"/>
    <row r="605" s="120" customFormat="1" x14ac:dyDescent="0.3"/>
    <row r="606" s="120" customFormat="1" x14ac:dyDescent="0.3"/>
    <row r="607" s="120" customFormat="1" x14ac:dyDescent="0.3"/>
    <row r="608" s="120" customFormat="1" x14ac:dyDescent="0.3"/>
    <row r="609" s="120" customFormat="1" x14ac:dyDescent="0.3"/>
    <row r="610" s="120" customFormat="1" x14ac:dyDescent="0.3"/>
    <row r="611" s="120" customFormat="1" x14ac:dyDescent="0.3"/>
    <row r="612" s="120" customFormat="1" x14ac:dyDescent="0.3"/>
    <row r="613" s="120" customFormat="1" x14ac:dyDescent="0.3"/>
    <row r="614" s="120" customFormat="1" x14ac:dyDescent="0.3"/>
    <row r="615" s="120" customFormat="1" x14ac:dyDescent="0.3"/>
    <row r="616" s="120" customFormat="1" x14ac:dyDescent="0.3"/>
    <row r="617" s="120" customFormat="1" x14ac:dyDescent="0.3"/>
    <row r="618" s="120" customFormat="1" x14ac:dyDescent="0.3"/>
    <row r="619" s="120" customFormat="1" x14ac:dyDescent="0.3"/>
    <row r="620" s="120" customFormat="1" x14ac:dyDescent="0.3"/>
    <row r="621" s="120" customFormat="1" x14ac:dyDescent="0.3"/>
    <row r="622" s="120" customFormat="1" x14ac:dyDescent="0.3"/>
    <row r="623" s="120" customFormat="1" x14ac:dyDescent="0.3"/>
    <row r="624" s="120" customFormat="1" x14ac:dyDescent="0.3"/>
    <row r="625" s="120" customFormat="1" x14ac:dyDescent="0.3"/>
    <row r="626" s="120" customFormat="1" x14ac:dyDescent="0.3"/>
    <row r="627" s="120" customFormat="1" x14ac:dyDescent="0.3"/>
    <row r="628" s="120" customFormat="1" x14ac:dyDescent="0.3"/>
    <row r="629" s="120" customFormat="1" x14ac:dyDescent="0.3"/>
    <row r="630" s="120" customFormat="1" x14ac:dyDescent="0.3"/>
    <row r="631" s="120" customFormat="1" x14ac:dyDescent="0.3"/>
    <row r="632" s="120" customFormat="1" x14ac:dyDescent="0.3"/>
    <row r="633" s="120" customFormat="1" x14ac:dyDescent="0.3"/>
    <row r="634" s="120" customFormat="1" x14ac:dyDescent="0.3"/>
    <row r="635" s="120" customFormat="1" x14ac:dyDescent="0.3"/>
    <row r="636" s="120" customFormat="1" x14ac:dyDescent="0.3"/>
    <row r="637" s="120" customFormat="1" x14ac:dyDescent="0.3"/>
    <row r="638" s="120" customFormat="1" x14ac:dyDescent="0.3"/>
    <row r="639" s="120" customFormat="1" x14ac:dyDescent="0.3"/>
    <row r="640" s="120" customFormat="1" x14ac:dyDescent="0.3"/>
    <row r="641" s="120" customFormat="1" x14ac:dyDescent="0.3"/>
    <row r="642" s="120" customFormat="1" x14ac:dyDescent="0.3"/>
    <row r="643" s="120" customFormat="1" x14ac:dyDescent="0.3"/>
    <row r="644" s="120" customFormat="1" x14ac:dyDescent="0.3"/>
    <row r="645" s="120" customFormat="1" x14ac:dyDescent="0.3"/>
    <row r="646" s="120" customFormat="1" x14ac:dyDescent="0.3"/>
    <row r="647" s="120" customFormat="1" x14ac:dyDescent="0.3"/>
    <row r="648" s="120" customFormat="1" x14ac:dyDescent="0.3"/>
    <row r="649" s="120" customFormat="1" x14ac:dyDescent="0.3"/>
    <row r="650" s="120" customFormat="1" x14ac:dyDescent="0.3"/>
    <row r="651" s="120" customFormat="1" x14ac:dyDescent="0.3"/>
    <row r="652" s="120" customFormat="1" x14ac:dyDescent="0.3"/>
    <row r="653" s="120" customFormat="1" x14ac:dyDescent="0.3"/>
    <row r="654" s="120" customFormat="1" x14ac:dyDescent="0.3"/>
    <row r="655" s="120" customFormat="1" x14ac:dyDescent="0.3"/>
    <row r="656" s="120" customFormat="1" x14ac:dyDescent="0.3"/>
    <row r="657" s="120" customFormat="1" x14ac:dyDescent="0.3"/>
    <row r="658" s="120" customFormat="1" x14ac:dyDescent="0.3"/>
    <row r="659" s="120" customFormat="1" x14ac:dyDescent="0.3"/>
    <row r="660" s="120" customFormat="1" x14ac:dyDescent="0.3"/>
    <row r="661" s="120" customFormat="1" x14ac:dyDescent="0.3"/>
    <row r="662" s="120" customFormat="1" x14ac:dyDescent="0.3"/>
    <row r="663" s="120" customFormat="1" x14ac:dyDescent="0.3"/>
    <row r="664" s="120" customFormat="1" x14ac:dyDescent="0.3"/>
    <row r="665" s="120" customFormat="1" x14ac:dyDescent="0.3"/>
    <row r="666" s="120" customFormat="1" x14ac:dyDescent="0.3"/>
    <row r="667" s="120" customFormat="1" x14ac:dyDescent="0.3"/>
    <row r="668" s="120" customFormat="1" x14ac:dyDescent="0.3"/>
    <row r="669" s="120" customFormat="1" x14ac:dyDescent="0.3"/>
    <row r="670" s="120" customFormat="1" x14ac:dyDescent="0.3"/>
    <row r="671" s="120" customFormat="1" x14ac:dyDescent="0.3"/>
    <row r="672" s="120" customFormat="1" x14ac:dyDescent="0.3"/>
    <row r="673" s="120" customFormat="1" x14ac:dyDescent="0.3"/>
    <row r="674" s="120" customFormat="1" x14ac:dyDescent="0.3"/>
    <row r="675" s="120" customFormat="1" x14ac:dyDescent="0.3"/>
    <row r="676" s="120" customFormat="1" x14ac:dyDescent="0.3"/>
    <row r="677" s="120" customFormat="1" x14ac:dyDescent="0.3"/>
    <row r="678" s="120" customFormat="1" x14ac:dyDescent="0.3"/>
    <row r="679" s="120" customFormat="1" x14ac:dyDescent="0.3"/>
    <row r="680" s="120" customFormat="1" x14ac:dyDescent="0.3"/>
    <row r="681" s="120" customFormat="1" x14ac:dyDescent="0.3"/>
    <row r="682" s="120" customFormat="1" x14ac:dyDescent="0.3"/>
    <row r="683" s="120" customFormat="1" x14ac:dyDescent="0.3"/>
    <row r="684" s="120" customFormat="1" x14ac:dyDescent="0.3"/>
    <row r="685" s="120" customFormat="1" x14ac:dyDescent="0.3"/>
    <row r="686" s="120" customFormat="1" x14ac:dyDescent="0.3"/>
    <row r="687" s="120" customFormat="1" x14ac:dyDescent="0.3"/>
    <row r="688" s="120" customFormat="1" x14ac:dyDescent="0.3"/>
    <row r="689" s="120" customFormat="1" x14ac:dyDescent="0.3"/>
    <row r="690" s="120" customFormat="1" x14ac:dyDescent="0.3"/>
    <row r="691" s="120" customFormat="1" x14ac:dyDescent="0.3"/>
    <row r="692" s="120" customFormat="1" x14ac:dyDescent="0.3"/>
    <row r="693" s="120" customFormat="1" x14ac:dyDescent="0.3"/>
    <row r="694" s="120" customFormat="1" x14ac:dyDescent="0.3"/>
    <row r="695" s="120" customFormat="1" x14ac:dyDescent="0.3"/>
    <row r="696" s="120" customFormat="1" x14ac:dyDescent="0.3"/>
    <row r="697" s="120" customFormat="1" x14ac:dyDescent="0.3"/>
    <row r="698" s="120" customFormat="1" x14ac:dyDescent="0.3"/>
    <row r="699" s="120" customFormat="1" x14ac:dyDescent="0.3"/>
    <row r="700" s="120" customFormat="1" x14ac:dyDescent="0.3"/>
    <row r="701" s="120" customFormat="1" x14ac:dyDescent="0.3"/>
    <row r="702" s="120" customFormat="1" x14ac:dyDescent="0.3"/>
    <row r="703" s="120" customFormat="1" x14ac:dyDescent="0.3"/>
    <row r="704" s="120" customFormat="1" x14ac:dyDescent="0.3"/>
    <row r="705" s="120" customFormat="1" x14ac:dyDescent="0.3"/>
    <row r="706" s="120" customFormat="1" x14ac:dyDescent="0.3"/>
    <row r="707" s="120" customFormat="1" x14ac:dyDescent="0.3"/>
    <row r="708" s="120" customFormat="1" x14ac:dyDescent="0.3"/>
    <row r="709" s="120" customFormat="1" x14ac:dyDescent="0.3"/>
    <row r="710" s="120" customFormat="1" x14ac:dyDescent="0.3"/>
    <row r="711" s="120" customFormat="1" x14ac:dyDescent="0.3"/>
    <row r="712" s="120" customFormat="1" x14ac:dyDescent="0.3"/>
    <row r="713" s="120" customFormat="1" x14ac:dyDescent="0.3"/>
    <row r="714" s="120" customFormat="1" x14ac:dyDescent="0.3"/>
    <row r="715" s="120" customFormat="1" x14ac:dyDescent="0.3"/>
    <row r="716" s="120" customFormat="1" x14ac:dyDescent="0.3"/>
    <row r="717" s="120" customFormat="1" x14ac:dyDescent="0.3"/>
    <row r="718" s="120" customFormat="1" x14ac:dyDescent="0.3"/>
    <row r="719" s="120" customFormat="1" x14ac:dyDescent="0.3"/>
    <row r="720" s="120" customFormat="1" x14ac:dyDescent="0.3"/>
    <row r="721" s="120" customFormat="1" x14ac:dyDescent="0.3"/>
    <row r="722" s="120" customFormat="1" x14ac:dyDescent="0.3"/>
    <row r="723" s="120" customFormat="1" x14ac:dyDescent="0.3"/>
    <row r="724" s="120" customFormat="1" x14ac:dyDescent="0.3"/>
    <row r="725" s="120" customFormat="1" x14ac:dyDescent="0.3"/>
    <row r="726" s="120" customFormat="1" x14ac:dyDescent="0.3"/>
    <row r="727" s="120" customFormat="1" x14ac:dyDescent="0.3"/>
    <row r="728" s="120" customFormat="1" x14ac:dyDescent="0.3"/>
    <row r="729" s="120" customFormat="1" x14ac:dyDescent="0.3"/>
    <row r="730" s="120" customFormat="1" x14ac:dyDescent="0.3"/>
    <row r="731" s="120" customFormat="1" x14ac:dyDescent="0.3"/>
    <row r="732" s="120" customFormat="1" x14ac:dyDescent="0.3"/>
    <row r="733" s="120" customFormat="1" x14ac:dyDescent="0.3"/>
    <row r="734" s="120" customFormat="1" x14ac:dyDescent="0.3"/>
    <row r="735" s="120" customFormat="1" x14ac:dyDescent="0.3"/>
    <row r="736" s="120" customFormat="1" x14ac:dyDescent="0.3"/>
    <row r="737" s="120" customFormat="1" x14ac:dyDescent="0.3"/>
    <row r="738" s="120" customFormat="1" x14ac:dyDescent="0.3"/>
    <row r="739" s="120" customFormat="1" x14ac:dyDescent="0.3"/>
    <row r="740" s="120" customFormat="1" x14ac:dyDescent="0.3"/>
    <row r="741" s="120" customFormat="1" x14ac:dyDescent="0.3"/>
    <row r="742" s="120" customFormat="1" x14ac:dyDescent="0.3"/>
    <row r="743" s="120" customFormat="1" x14ac:dyDescent="0.3"/>
    <row r="744" s="120" customFormat="1" x14ac:dyDescent="0.3"/>
    <row r="745" s="120" customFormat="1" x14ac:dyDescent="0.3"/>
    <row r="746" s="120" customFormat="1" x14ac:dyDescent="0.3"/>
    <row r="747" s="120" customFormat="1" x14ac:dyDescent="0.3"/>
    <row r="748" s="120" customFormat="1" x14ac:dyDescent="0.3"/>
    <row r="749" s="120" customFormat="1" x14ac:dyDescent="0.3"/>
    <row r="750" s="120" customFormat="1" x14ac:dyDescent="0.3"/>
    <row r="751" s="120" customFormat="1" x14ac:dyDescent="0.3"/>
    <row r="752" s="120" customFormat="1" x14ac:dyDescent="0.3"/>
    <row r="753" s="120" customFormat="1" x14ac:dyDescent="0.3"/>
    <row r="754" s="120" customFormat="1" x14ac:dyDescent="0.3"/>
    <row r="755" s="120" customFormat="1" x14ac:dyDescent="0.3"/>
    <row r="756" s="120" customFormat="1" x14ac:dyDescent="0.3"/>
    <row r="757" s="120" customFormat="1" x14ac:dyDescent="0.3"/>
    <row r="758" s="120" customFormat="1" x14ac:dyDescent="0.3"/>
    <row r="759" s="120" customFormat="1" x14ac:dyDescent="0.3"/>
    <row r="760" s="120" customFormat="1" x14ac:dyDescent="0.3"/>
    <row r="761" s="120" customFormat="1" x14ac:dyDescent="0.3"/>
    <row r="762" s="120" customFormat="1" x14ac:dyDescent="0.3"/>
    <row r="763" s="120" customFormat="1" x14ac:dyDescent="0.3"/>
    <row r="764" s="120" customFormat="1" x14ac:dyDescent="0.3"/>
    <row r="765" s="120" customFormat="1" x14ac:dyDescent="0.3"/>
    <row r="766" s="120" customFormat="1" x14ac:dyDescent="0.3"/>
    <row r="767" s="120" customFormat="1" x14ac:dyDescent="0.3"/>
    <row r="768" s="120" customFormat="1" x14ac:dyDescent="0.3"/>
    <row r="769" s="120" customFormat="1" x14ac:dyDescent="0.3"/>
    <row r="770" s="120" customFormat="1" x14ac:dyDescent="0.3"/>
    <row r="771" s="120" customFormat="1" x14ac:dyDescent="0.3"/>
    <row r="772" s="120" customFormat="1" x14ac:dyDescent="0.3"/>
    <row r="773" s="120" customFormat="1" x14ac:dyDescent="0.3"/>
    <row r="774" s="120" customFormat="1" x14ac:dyDescent="0.3"/>
    <row r="775" s="120" customFormat="1" x14ac:dyDescent="0.3"/>
    <row r="776" s="120" customFormat="1" x14ac:dyDescent="0.3"/>
    <row r="777" s="120" customFormat="1" x14ac:dyDescent="0.3"/>
    <row r="778" s="120" customFormat="1" x14ac:dyDescent="0.3"/>
    <row r="779" s="120" customFormat="1" x14ac:dyDescent="0.3"/>
    <row r="780" s="120" customFormat="1" x14ac:dyDescent="0.3"/>
    <row r="781" s="120" customFormat="1" x14ac:dyDescent="0.3"/>
    <row r="782" s="120" customFormat="1" x14ac:dyDescent="0.3"/>
    <row r="783" s="120" customFormat="1" x14ac:dyDescent="0.3"/>
    <row r="784" s="120" customFormat="1" x14ac:dyDescent="0.3"/>
    <row r="785" s="120" customFormat="1" x14ac:dyDescent="0.3"/>
    <row r="786" s="120" customFormat="1" x14ac:dyDescent="0.3"/>
    <row r="787" s="120" customFormat="1" x14ac:dyDescent="0.3"/>
    <row r="788" s="120" customFormat="1" x14ac:dyDescent="0.3"/>
    <row r="789" s="120" customFormat="1" x14ac:dyDescent="0.3"/>
    <row r="790" s="120" customFormat="1" x14ac:dyDescent="0.3"/>
    <row r="791" s="120" customFormat="1" x14ac:dyDescent="0.3"/>
    <row r="792" s="120" customFormat="1" x14ac:dyDescent="0.3"/>
    <row r="793" s="120" customFormat="1" x14ac:dyDescent="0.3"/>
    <row r="794" s="120" customFormat="1" x14ac:dyDescent="0.3"/>
    <row r="795" s="120" customFormat="1" x14ac:dyDescent="0.3"/>
    <row r="796" s="120" customFormat="1" x14ac:dyDescent="0.3"/>
    <row r="797" s="120" customFormat="1" x14ac:dyDescent="0.3"/>
    <row r="798" s="120" customFormat="1" x14ac:dyDescent="0.3"/>
    <row r="799" s="120" customFormat="1" x14ac:dyDescent="0.3"/>
    <row r="800" s="120" customFormat="1" x14ac:dyDescent="0.3"/>
    <row r="801" s="120" customFormat="1" x14ac:dyDescent="0.3"/>
    <row r="802" s="120" customFormat="1" x14ac:dyDescent="0.3"/>
    <row r="803" s="120" customFormat="1" x14ac:dyDescent="0.3"/>
    <row r="804" s="120" customFormat="1" x14ac:dyDescent="0.3"/>
    <row r="805" s="120" customFormat="1" x14ac:dyDescent="0.3"/>
    <row r="806" s="120" customFormat="1" x14ac:dyDescent="0.3"/>
    <row r="807" s="120" customFormat="1" x14ac:dyDescent="0.3"/>
    <row r="808" s="120" customFormat="1" x14ac:dyDescent="0.3"/>
    <row r="809" s="120" customFormat="1" x14ac:dyDescent="0.3"/>
    <row r="810" s="120" customFormat="1" x14ac:dyDescent="0.3"/>
    <row r="811" s="120" customFormat="1" x14ac:dyDescent="0.3"/>
    <row r="812" s="120" customFormat="1" x14ac:dyDescent="0.3"/>
    <row r="813" s="120" customFormat="1" x14ac:dyDescent="0.3"/>
    <row r="814" s="120" customFormat="1" x14ac:dyDescent="0.3"/>
    <row r="815" s="120" customFormat="1" x14ac:dyDescent="0.3"/>
    <row r="816" s="120" customFormat="1" x14ac:dyDescent="0.3"/>
    <row r="817" s="120" customFormat="1" x14ac:dyDescent="0.3"/>
    <row r="818" s="120" customFormat="1" x14ac:dyDescent="0.3"/>
    <row r="819" s="120" customFormat="1" x14ac:dyDescent="0.3"/>
    <row r="820" s="120" customFormat="1" x14ac:dyDescent="0.3"/>
    <row r="821" s="120" customFormat="1" x14ac:dyDescent="0.3"/>
    <row r="822" s="120" customFormat="1" x14ac:dyDescent="0.3"/>
    <row r="823" s="120" customFormat="1" x14ac:dyDescent="0.3"/>
    <row r="824" s="120" customFormat="1" x14ac:dyDescent="0.3"/>
    <row r="825" s="120" customFormat="1" x14ac:dyDescent="0.3"/>
    <row r="826" s="120" customFormat="1" x14ac:dyDescent="0.3"/>
    <row r="827" s="120" customFormat="1" x14ac:dyDescent="0.3"/>
    <row r="828" s="120" customFormat="1" x14ac:dyDescent="0.3"/>
    <row r="829" s="120" customFormat="1" x14ac:dyDescent="0.3"/>
    <row r="830" s="120" customFormat="1" x14ac:dyDescent="0.3"/>
    <row r="831" s="120" customFormat="1" x14ac:dyDescent="0.3"/>
    <row r="832" s="120" customFormat="1" x14ac:dyDescent="0.3"/>
    <row r="833" s="120" customFormat="1" x14ac:dyDescent="0.3"/>
    <row r="834" s="120" customFormat="1" x14ac:dyDescent="0.3"/>
    <row r="835" s="120" customFormat="1" x14ac:dyDescent="0.3"/>
    <row r="836" s="120" customFormat="1" x14ac:dyDescent="0.3"/>
    <row r="837" s="120" customFormat="1" x14ac:dyDescent="0.3"/>
    <row r="838" s="120" customFormat="1" x14ac:dyDescent="0.3"/>
    <row r="839" s="120" customFormat="1" x14ac:dyDescent="0.3"/>
    <row r="840" s="120" customFormat="1" x14ac:dyDescent="0.3"/>
    <row r="841" s="120" customFormat="1" x14ac:dyDescent="0.3"/>
    <row r="842" s="120" customFormat="1" x14ac:dyDescent="0.3"/>
    <row r="843" s="120" customFormat="1" x14ac:dyDescent="0.3"/>
    <row r="844" s="120" customFormat="1" x14ac:dyDescent="0.3"/>
    <row r="845" s="120" customFormat="1" x14ac:dyDescent="0.3"/>
    <row r="846" s="120" customFormat="1" x14ac:dyDescent="0.3"/>
    <row r="847" s="120" customFormat="1" x14ac:dyDescent="0.3"/>
    <row r="848" s="120" customFormat="1" x14ac:dyDescent="0.3"/>
    <row r="849" s="120" customFormat="1" x14ac:dyDescent="0.3"/>
    <row r="850" s="120" customFormat="1" x14ac:dyDescent="0.3"/>
    <row r="851" s="120" customFormat="1" x14ac:dyDescent="0.3"/>
    <row r="852" s="120" customFormat="1" x14ac:dyDescent="0.3"/>
    <row r="853" s="120" customFormat="1" x14ac:dyDescent="0.3"/>
    <row r="854" s="120" customFormat="1" x14ac:dyDescent="0.3"/>
    <row r="855" s="120" customFormat="1" x14ac:dyDescent="0.3"/>
    <row r="856" s="120" customFormat="1" x14ac:dyDescent="0.3"/>
    <row r="857" s="120" customFormat="1" x14ac:dyDescent="0.3"/>
    <row r="858" s="120" customFormat="1" x14ac:dyDescent="0.3"/>
    <row r="859" s="120" customFormat="1" x14ac:dyDescent="0.3"/>
    <row r="860" s="120" customFormat="1" x14ac:dyDescent="0.3"/>
    <row r="861" s="120" customFormat="1" x14ac:dyDescent="0.3"/>
    <row r="862" s="120" customFormat="1" x14ac:dyDescent="0.3"/>
    <row r="863" s="120" customFormat="1" x14ac:dyDescent="0.3"/>
    <row r="864" s="120" customFormat="1" x14ac:dyDescent="0.3"/>
    <row r="865" s="120" customFormat="1" x14ac:dyDescent="0.3"/>
    <row r="866" s="120" customFormat="1" x14ac:dyDescent="0.3"/>
    <row r="867" s="120" customFormat="1" x14ac:dyDescent="0.3"/>
    <row r="868" s="120" customFormat="1" x14ac:dyDescent="0.3"/>
    <row r="869" s="120" customFormat="1" x14ac:dyDescent="0.3"/>
    <row r="870" s="120" customFormat="1" x14ac:dyDescent="0.3"/>
    <row r="871" s="120" customFormat="1" x14ac:dyDescent="0.3"/>
    <row r="872" s="120" customFormat="1" x14ac:dyDescent="0.3"/>
    <row r="873" s="120" customFormat="1" x14ac:dyDescent="0.3"/>
    <row r="874" s="120" customFormat="1" x14ac:dyDescent="0.3"/>
    <row r="875" s="120" customFormat="1" x14ac:dyDescent="0.3"/>
    <row r="876" s="120" customFormat="1" x14ac:dyDescent="0.3"/>
    <row r="877" s="120" customFormat="1" x14ac:dyDescent="0.3"/>
    <row r="878" s="120" customFormat="1" x14ac:dyDescent="0.3"/>
    <row r="879" s="120" customFormat="1" x14ac:dyDescent="0.3"/>
    <row r="880" s="120" customFormat="1" x14ac:dyDescent="0.3"/>
    <row r="881" s="120" customFormat="1" x14ac:dyDescent="0.3"/>
    <row r="882" s="120" customFormat="1" x14ac:dyDescent="0.3"/>
    <row r="883" s="120" customFormat="1" x14ac:dyDescent="0.3"/>
    <row r="884" s="120" customFormat="1" x14ac:dyDescent="0.3"/>
    <row r="885" s="120" customFormat="1" x14ac:dyDescent="0.3"/>
    <row r="886" s="120" customFormat="1" x14ac:dyDescent="0.3"/>
    <row r="887" s="120" customFormat="1" x14ac:dyDescent="0.3"/>
    <row r="888" s="120" customFormat="1" x14ac:dyDescent="0.3"/>
    <row r="889" s="120" customFormat="1" x14ac:dyDescent="0.3"/>
    <row r="890" s="120" customFormat="1" x14ac:dyDescent="0.3"/>
    <row r="891" s="120" customFormat="1" x14ac:dyDescent="0.3"/>
    <row r="892" s="120" customFormat="1" x14ac:dyDescent="0.3"/>
    <row r="893" s="120" customFormat="1" x14ac:dyDescent="0.3"/>
    <row r="894" s="120" customFormat="1" x14ac:dyDescent="0.3"/>
    <row r="895" s="120" customFormat="1" x14ac:dyDescent="0.3"/>
    <row r="896" s="120" customFormat="1" x14ac:dyDescent="0.3"/>
    <row r="897" s="120" customFormat="1" x14ac:dyDescent="0.3"/>
    <row r="898" s="120" customFormat="1" x14ac:dyDescent="0.3"/>
    <row r="899" s="120" customFormat="1" x14ac:dyDescent="0.3"/>
    <row r="900" s="120" customFormat="1" x14ac:dyDescent="0.3"/>
    <row r="901" s="120" customFormat="1" x14ac:dyDescent="0.3"/>
    <row r="902" s="120" customFormat="1" x14ac:dyDescent="0.3"/>
    <row r="903" s="120" customFormat="1" x14ac:dyDescent="0.3"/>
    <row r="904" s="120" customFormat="1" x14ac:dyDescent="0.3"/>
    <row r="905" s="120" customFormat="1" x14ac:dyDescent="0.3"/>
    <row r="906" s="120" customFormat="1" x14ac:dyDescent="0.3"/>
    <row r="907" s="120" customFormat="1" x14ac:dyDescent="0.3"/>
    <row r="908" s="120" customFormat="1" x14ac:dyDescent="0.3"/>
    <row r="909" s="120" customFormat="1" x14ac:dyDescent="0.3"/>
    <row r="910" s="120" customFormat="1" x14ac:dyDescent="0.3"/>
    <row r="911" s="120" customFormat="1" x14ac:dyDescent="0.3"/>
    <row r="912" s="120" customFormat="1" x14ac:dyDescent="0.3"/>
    <row r="913" s="120" customFormat="1" x14ac:dyDescent="0.3"/>
    <row r="914" s="120" customFormat="1" x14ac:dyDescent="0.3"/>
    <row r="915" s="120" customFormat="1" x14ac:dyDescent="0.3"/>
    <row r="916" s="120" customFormat="1" x14ac:dyDescent="0.3"/>
    <row r="917" s="120" customFormat="1" x14ac:dyDescent="0.3"/>
    <row r="918" s="120" customFormat="1" x14ac:dyDescent="0.3"/>
    <row r="919" s="120" customFormat="1" x14ac:dyDescent="0.3"/>
    <row r="920" s="120" customFormat="1" x14ac:dyDescent="0.3"/>
    <row r="921" s="120" customFormat="1" x14ac:dyDescent="0.3"/>
    <row r="922" s="120" customFormat="1" x14ac:dyDescent="0.3"/>
    <row r="923" s="120" customFormat="1" x14ac:dyDescent="0.3"/>
    <row r="924" s="120" customFormat="1" x14ac:dyDescent="0.3"/>
    <row r="925" s="120" customFormat="1" x14ac:dyDescent="0.3"/>
    <row r="926" s="120" customFormat="1" x14ac:dyDescent="0.3"/>
    <row r="927" s="120" customFormat="1" x14ac:dyDescent="0.3"/>
    <row r="928" s="120" customFormat="1" x14ac:dyDescent="0.3"/>
    <row r="929" s="120" customFormat="1" x14ac:dyDescent="0.3"/>
    <row r="930" s="120" customFormat="1" x14ac:dyDescent="0.3"/>
    <row r="931" s="120" customFormat="1" x14ac:dyDescent="0.3"/>
    <row r="932" s="120" customFormat="1" x14ac:dyDescent="0.3"/>
    <row r="933" s="120" customFormat="1" x14ac:dyDescent="0.3"/>
    <row r="934" s="120" customFormat="1" x14ac:dyDescent="0.3"/>
    <row r="935" s="120" customFormat="1" x14ac:dyDescent="0.3"/>
    <row r="936" s="120" customFormat="1" x14ac:dyDescent="0.3"/>
    <row r="937" s="120" customFormat="1" x14ac:dyDescent="0.3"/>
    <row r="938" s="120" customFormat="1" x14ac:dyDescent="0.3"/>
    <row r="939" s="120" customFormat="1" x14ac:dyDescent="0.3"/>
    <row r="940" s="120" customFormat="1" x14ac:dyDescent="0.3"/>
    <row r="941" s="120" customFormat="1" x14ac:dyDescent="0.3"/>
    <row r="942" s="120" customFormat="1" x14ac:dyDescent="0.3"/>
    <row r="943" s="120" customFormat="1" x14ac:dyDescent="0.3"/>
    <row r="944" s="120" customFormat="1" x14ac:dyDescent="0.3"/>
    <row r="945" s="120" customFormat="1" x14ac:dyDescent="0.3"/>
    <row r="946" s="120" customFormat="1" x14ac:dyDescent="0.3"/>
    <row r="947" s="120" customFormat="1" x14ac:dyDescent="0.3"/>
    <row r="948" s="120" customFormat="1" x14ac:dyDescent="0.3"/>
    <row r="949" s="120" customFormat="1" x14ac:dyDescent="0.3"/>
    <row r="950" s="120" customFormat="1" x14ac:dyDescent="0.3"/>
    <row r="951" s="120" customFormat="1" x14ac:dyDescent="0.3"/>
    <row r="952" s="120" customFormat="1" x14ac:dyDescent="0.3"/>
    <row r="953" s="120" customFormat="1" x14ac:dyDescent="0.3"/>
    <row r="954" s="120" customFormat="1" x14ac:dyDescent="0.3"/>
    <row r="955" s="120" customFormat="1" x14ac:dyDescent="0.3"/>
    <row r="956" s="120" customFormat="1" x14ac:dyDescent="0.3"/>
    <row r="957" s="120" customFormat="1" x14ac:dyDescent="0.3"/>
    <row r="958" s="120" customFormat="1" x14ac:dyDescent="0.3"/>
    <row r="959" s="120" customFormat="1" x14ac:dyDescent="0.3"/>
    <row r="960" s="120" customFormat="1" x14ac:dyDescent="0.3"/>
    <row r="961" s="120" customFormat="1" x14ac:dyDescent="0.3"/>
    <row r="962" s="120" customFormat="1" x14ac:dyDescent="0.3"/>
    <row r="963" s="120" customFormat="1" x14ac:dyDescent="0.3"/>
    <row r="964" s="120" customFormat="1" x14ac:dyDescent="0.3"/>
    <row r="965" s="120" customFormat="1" x14ac:dyDescent="0.3"/>
    <row r="966" s="120" customFormat="1" x14ac:dyDescent="0.3"/>
    <row r="967" s="120" customFormat="1" x14ac:dyDescent="0.3"/>
    <row r="968" s="120" customFormat="1" x14ac:dyDescent="0.3"/>
    <row r="969" s="120" customFormat="1" x14ac:dyDescent="0.3"/>
    <row r="970" s="120" customFormat="1" x14ac:dyDescent="0.3"/>
    <row r="971" s="120" customFormat="1" x14ac:dyDescent="0.3"/>
    <row r="972" s="120" customFormat="1" x14ac:dyDescent="0.3"/>
    <row r="973" s="120" customFormat="1" x14ac:dyDescent="0.3"/>
    <row r="974" s="120" customFormat="1" x14ac:dyDescent="0.3"/>
    <row r="975" s="120" customFormat="1" x14ac:dyDescent="0.3"/>
    <row r="976" s="120" customFormat="1" x14ac:dyDescent="0.3"/>
    <row r="977" s="120" customFormat="1" x14ac:dyDescent="0.3"/>
    <row r="978" s="120" customFormat="1" x14ac:dyDescent="0.3"/>
    <row r="979" s="120" customFormat="1" x14ac:dyDescent="0.3"/>
    <row r="980" s="120" customFormat="1" x14ac:dyDescent="0.3"/>
    <row r="981" s="120" customFormat="1" x14ac:dyDescent="0.3"/>
    <row r="982" s="120" customFormat="1" x14ac:dyDescent="0.3"/>
    <row r="983" s="120" customFormat="1" x14ac:dyDescent="0.3"/>
    <row r="984" s="120" customFormat="1" x14ac:dyDescent="0.3"/>
    <row r="985" s="120" customFormat="1" x14ac:dyDescent="0.3"/>
    <row r="986" s="120" customFormat="1" x14ac:dyDescent="0.3"/>
    <row r="987" s="120" customFormat="1" x14ac:dyDescent="0.3"/>
    <row r="988" s="120" customFormat="1" x14ac:dyDescent="0.3"/>
    <row r="989" s="120" customFormat="1" x14ac:dyDescent="0.3"/>
    <row r="990" s="120" customFormat="1" x14ac:dyDescent="0.3"/>
    <row r="991" s="120" customFormat="1" x14ac:dyDescent="0.3"/>
    <row r="992" s="120" customFormat="1" x14ac:dyDescent="0.3"/>
    <row r="993" s="120" customFormat="1" x14ac:dyDescent="0.3"/>
    <row r="994" s="120" customFormat="1" x14ac:dyDescent="0.3"/>
    <row r="995" s="120" customFormat="1" x14ac:dyDescent="0.3"/>
    <row r="996" s="120" customFormat="1" x14ac:dyDescent="0.3"/>
    <row r="997" s="120" customFormat="1" x14ac:dyDescent="0.3"/>
    <row r="998" s="120" customFormat="1" x14ac:dyDescent="0.3"/>
    <row r="999" s="120" customFormat="1" x14ac:dyDescent="0.3"/>
    <row r="1000" s="120" customFormat="1" x14ac:dyDescent="0.3"/>
    <row r="1001" s="120" customFormat="1" x14ac:dyDescent="0.3"/>
    <row r="1002" s="120" customFormat="1" x14ac:dyDescent="0.3"/>
    <row r="1003" s="120" customFormat="1" x14ac:dyDescent="0.3"/>
    <row r="1004" s="120" customFormat="1" x14ac:dyDescent="0.3"/>
    <row r="1005" s="120" customFormat="1" x14ac:dyDescent="0.3"/>
    <row r="1006" s="120" customFormat="1" x14ac:dyDescent="0.3"/>
    <row r="1007" s="120" customFormat="1" x14ac:dyDescent="0.3"/>
    <row r="1008" s="120" customFormat="1" x14ac:dyDescent="0.3"/>
    <row r="1009" s="120" customFormat="1" x14ac:dyDescent="0.3"/>
    <row r="1010" s="120" customFormat="1" x14ac:dyDescent="0.3"/>
    <row r="1011" s="120" customFormat="1" x14ac:dyDescent="0.3"/>
    <row r="1012" s="120" customFormat="1" x14ac:dyDescent="0.3"/>
    <row r="1013" s="120" customFormat="1" x14ac:dyDescent="0.3"/>
    <row r="1014" s="120" customFormat="1" x14ac:dyDescent="0.3"/>
    <row r="1015" s="120" customFormat="1" x14ac:dyDescent="0.3"/>
    <row r="1016" s="120" customFormat="1" x14ac:dyDescent="0.3"/>
    <row r="1017" s="120" customFormat="1" x14ac:dyDescent="0.3"/>
    <row r="1018" s="120" customFormat="1" x14ac:dyDescent="0.3"/>
    <row r="1019" s="120" customFormat="1" x14ac:dyDescent="0.3"/>
    <row r="1020" s="120" customFormat="1" x14ac:dyDescent="0.3"/>
    <row r="1021" s="120" customFormat="1" x14ac:dyDescent="0.3"/>
    <row r="1022" s="120" customFormat="1" x14ac:dyDescent="0.3"/>
    <row r="1023" s="120" customFormat="1" x14ac:dyDescent="0.3"/>
    <row r="1024" s="120" customFormat="1" x14ac:dyDescent="0.3"/>
    <row r="1025" s="120" customFormat="1" x14ac:dyDescent="0.3"/>
    <row r="1026" s="120" customFormat="1" x14ac:dyDescent="0.3"/>
    <row r="1027" s="120" customFormat="1" x14ac:dyDescent="0.3"/>
    <row r="1028" s="120" customFormat="1" x14ac:dyDescent="0.3"/>
    <row r="1029" s="120" customFormat="1" x14ac:dyDescent="0.3"/>
    <row r="1030" s="120" customFormat="1" x14ac:dyDescent="0.3"/>
    <row r="1031" s="120" customFormat="1" x14ac:dyDescent="0.3"/>
    <row r="1032" s="120" customFormat="1" x14ac:dyDescent="0.3"/>
    <row r="1033" s="120" customFormat="1" x14ac:dyDescent="0.3"/>
    <row r="1034" s="120" customFormat="1" x14ac:dyDescent="0.3"/>
    <row r="1035" s="120" customFormat="1" x14ac:dyDescent="0.3"/>
    <row r="1036" s="120" customFormat="1" x14ac:dyDescent="0.3"/>
    <row r="1037" s="120" customFormat="1" x14ac:dyDescent="0.3"/>
    <row r="1038" s="120" customFormat="1" x14ac:dyDescent="0.3"/>
    <row r="1039" s="120" customFormat="1" x14ac:dyDescent="0.3"/>
    <row r="1040" s="120" customFormat="1" x14ac:dyDescent="0.3"/>
    <row r="1041" s="120" customFormat="1" x14ac:dyDescent="0.3"/>
    <row r="1042" s="120" customFormat="1" x14ac:dyDescent="0.3"/>
    <row r="1043" s="120" customFormat="1" x14ac:dyDescent="0.3"/>
    <row r="1044" s="120" customFormat="1" x14ac:dyDescent="0.3"/>
    <row r="1045" s="120" customFormat="1" x14ac:dyDescent="0.3"/>
    <row r="1046" s="120" customFormat="1" x14ac:dyDescent="0.3"/>
    <row r="1047" s="120" customFormat="1" x14ac:dyDescent="0.3"/>
    <row r="1048" s="120" customFormat="1" x14ac:dyDescent="0.3"/>
    <row r="1049" s="120" customFormat="1" x14ac:dyDescent="0.3"/>
    <row r="1050" s="120" customFormat="1" x14ac:dyDescent="0.3"/>
    <row r="1051" s="120" customFormat="1" x14ac:dyDescent="0.3"/>
    <row r="1052" s="120" customFormat="1" x14ac:dyDescent="0.3"/>
    <row r="1053" s="120" customFormat="1" x14ac:dyDescent="0.3"/>
    <row r="1054" s="120" customFormat="1" x14ac:dyDescent="0.3"/>
    <row r="1055" s="120" customFormat="1" x14ac:dyDescent="0.3"/>
    <row r="1056" s="120" customFormat="1" x14ac:dyDescent="0.3"/>
    <row r="1057" s="120" customFormat="1" x14ac:dyDescent="0.3"/>
    <row r="1058" s="120" customFormat="1" x14ac:dyDescent="0.3"/>
    <row r="1059" s="120" customFormat="1" x14ac:dyDescent="0.3"/>
    <row r="1060" s="120" customFormat="1" x14ac:dyDescent="0.3"/>
    <row r="1061" s="120" customFormat="1" x14ac:dyDescent="0.3"/>
    <row r="1062" s="120" customFormat="1" x14ac:dyDescent="0.3"/>
    <row r="1063" s="120" customFormat="1" x14ac:dyDescent="0.3"/>
    <row r="1064" s="120" customFormat="1" x14ac:dyDescent="0.3"/>
    <row r="1065" s="120" customFormat="1" x14ac:dyDescent="0.3"/>
    <row r="1066" s="120" customFormat="1" x14ac:dyDescent="0.3"/>
    <row r="1067" s="120" customFormat="1" x14ac:dyDescent="0.3"/>
    <row r="1068" s="120" customFormat="1" x14ac:dyDescent="0.3"/>
    <row r="1069" s="120" customFormat="1" x14ac:dyDescent="0.3"/>
    <row r="1070" s="120" customFormat="1" x14ac:dyDescent="0.3"/>
    <row r="1071" s="120" customFormat="1" x14ac:dyDescent="0.3"/>
    <row r="1072" s="120" customFormat="1" x14ac:dyDescent="0.3"/>
    <row r="1073" s="120" customFormat="1" x14ac:dyDescent="0.3"/>
    <row r="1074" s="120" customFormat="1" x14ac:dyDescent="0.3"/>
    <row r="1075" s="120" customFormat="1" x14ac:dyDescent="0.3"/>
    <row r="1076" s="120" customFormat="1" x14ac:dyDescent="0.3"/>
    <row r="1077" s="120" customFormat="1" x14ac:dyDescent="0.3"/>
    <row r="1078" s="120" customFormat="1" x14ac:dyDescent="0.3"/>
    <row r="1079" s="120" customFormat="1" x14ac:dyDescent="0.3"/>
    <row r="1080" s="120" customFormat="1" x14ac:dyDescent="0.3"/>
    <row r="1081" s="120" customFormat="1" x14ac:dyDescent="0.3"/>
    <row r="1082" s="120" customFormat="1" x14ac:dyDescent="0.3"/>
    <row r="1083" s="120" customFormat="1" x14ac:dyDescent="0.3"/>
    <row r="1084" s="120" customFormat="1" x14ac:dyDescent="0.3"/>
    <row r="1085" s="120" customFormat="1" x14ac:dyDescent="0.3"/>
    <row r="1086" s="120" customFormat="1" x14ac:dyDescent="0.3"/>
    <row r="1087" s="120" customFormat="1" x14ac:dyDescent="0.3"/>
    <row r="1088" s="120" customFormat="1" x14ac:dyDescent="0.3"/>
    <row r="1089" s="120" customFormat="1" x14ac:dyDescent="0.3"/>
    <row r="1090" s="120" customFormat="1" x14ac:dyDescent="0.3"/>
    <row r="1091" s="120" customFormat="1" x14ac:dyDescent="0.3"/>
    <row r="1092" s="120" customFormat="1" x14ac:dyDescent="0.3"/>
    <row r="1093" s="120" customFormat="1" x14ac:dyDescent="0.3"/>
    <row r="1094" s="120" customFormat="1" x14ac:dyDescent="0.3"/>
    <row r="1095" s="120" customFormat="1" x14ac:dyDescent="0.3"/>
    <row r="1096" s="120" customFormat="1" x14ac:dyDescent="0.3"/>
    <row r="1097" s="120" customFormat="1" x14ac:dyDescent="0.3"/>
    <row r="1098" s="120" customFormat="1" x14ac:dyDescent="0.3"/>
    <row r="1099" s="120" customFormat="1" x14ac:dyDescent="0.3"/>
    <row r="1100" s="120" customFormat="1" x14ac:dyDescent="0.3"/>
    <row r="1101" s="120" customFormat="1" x14ac:dyDescent="0.3"/>
    <row r="1102" s="120" customFormat="1" x14ac:dyDescent="0.3"/>
    <row r="1103" s="120" customFormat="1" x14ac:dyDescent="0.3"/>
    <row r="1104" s="120" customFormat="1" x14ac:dyDescent="0.3"/>
    <row r="1105" s="120" customFormat="1" x14ac:dyDescent="0.3"/>
    <row r="1106" s="120" customFormat="1" x14ac:dyDescent="0.3"/>
    <row r="1107" s="120" customFormat="1" x14ac:dyDescent="0.3"/>
    <row r="1108" s="120" customFormat="1" x14ac:dyDescent="0.3"/>
    <row r="1109" s="120" customFormat="1" x14ac:dyDescent="0.3"/>
    <row r="1110" s="120" customFormat="1" x14ac:dyDescent="0.3"/>
    <row r="1111" s="120" customFormat="1" x14ac:dyDescent="0.3"/>
    <row r="1112" s="120" customFormat="1" x14ac:dyDescent="0.3"/>
    <row r="1113" s="120" customFormat="1" x14ac:dyDescent="0.3"/>
    <row r="1114" s="120" customFormat="1" x14ac:dyDescent="0.3"/>
    <row r="1115" s="120" customFormat="1" x14ac:dyDescent="0.3"/>
    <row r="1116" s="120" customFormat="1" x14ac:dyDescent="0.3"/>
    <row r="1117" s="120" customFormat="1" x14ac:dyDescent="0.3"/>
    <row r="1118" s="120" customFormat="1" x14ac:dyDescent="0.3"/>
    <row r="1119" s="120" customFormat="1" x14ac:dyDescent="0.3"/>
    <row r="1120" s="120" customFormat="1" x14ac:dyDescent="0.3"/>
    <row r="1121" s="120" customFormat="1" x14ac:dyDescent="0.3"/>
    <row r="1122" s="120" customFormat="1" x14ac:dyDescent="0.3"/>
    <row r="1123" s="120" customFormat="1" x14ac:dyDescent="0.3"/>
    <row r="1124" s="120" customFormat="1" x14ac:dyDescent="0.3"/>
    <row r="1125" s="120" customFormat="1" x14ac:dyDescent="0.3"/>
    <row r="1126" s="120" customFormat="1" x14ac:dyDescent="0.3"/>
    <row r="1127" s="120" customFormat="1" x14ac:dyDescent="0.3"/>
    <row r="1128" s="120" customFormat="1" x14ac:dyDescent="0.3"/>
    <row r="1129" s="120" customFormat="1" x14ac:dyDescent="0.3"/>
    <row r="1130" s="120" customFormat="1" x14ac:dyDescent="0.3"/>
    <row r="1131" s="120" customFormat="1" x14ac:dyDescent="0.3"/>
    <row r="1132" s="120" customFormat="1" x14ac:dyDescent="0.3"/>
    <row r="1133" s="120" customFormat="1" x14ac:dyDescent="0.3"/>
    <row r="1134" s="120" customFormat="1" x14ac:dyDescent="0.3"/>
    <row r="1135" s="120" customFormat="1" x14ac:dyDescent="0.3"/>
    <row r="1136" s="120" customFormat="1" x14ac:dyDescent="0.3"/>
    <row r="1137" s="120" customFormat="1" x14ac:dyDescent="0.3"/>
    <row r="1138" s="120" customFormat="1" x14ac:dyDescent="0.3"/>
    <row r="1139" s="120" customFormat="1" x14ac:dyDescent="0.3"/>
    <row r="1140" s="120" customFormat="1" x14ac:dyDescent="0.3"/>
    <row r="1141" s="120" customFormat="1" x14ac:dyDescent="0.3"/>
    <row r="1142" s="120" customFormat="1" x14ac:dyDescent="0.3"/>
    <row r="1143" s="120" customFormat="1" x14ac:dyDescent="0.3"/>
    <row r="1144" s="120" customFormat="1" x14ac:dyDescent="0.3"/>
    <row r="1145" s="120" customFormat="1" x14ac:dyDescent="0.3"/>
    <row r="1146" s="120" customFormat="1" x14ac:dyDescent="0.3"/>
    <row r="1147" s="120" customFormat="1" x14ac:dyDescent="0.3"/>
    <row r="1148" s="120" customFormat="1" x14ac:dyDescent="0.3"/>
    <row r="1149" s="120" customFormat="1" x14ac:dyDescent="0.3"/>
    <row r="1150" s="120" customFormat="1" x14ac:dyDescent="0.3"/>
    <row r="1151" s="120" customFormat="1" x14ac:dyDescent="0.3"/>
    <row r="1152" s="120" customFormat="1" x14ac:dyDescent="0.3"/>
    <row r="1153" s="120" customFormat="1" x14ac:dyDescent="0.3"/>
    <row r="1154" s="120" customFormat="1" x14ac:dyDescent="0.3"/>
    <row r="1155" s="120" customFormat="1" x14ac:dyDescent="0.3"/>
    <row r="1156" s="120" customFormat="1" x14ac:dyDescent="0.3"/>
    <row r="1157" s="120" customFormat="1" x14ac:dyDescent="0.3"/>
    <row r="1158" s="120" customFormat="1" x14ac:dyDescent="0.3"/>
    <row r="1159" s="120" customFormat="1" x14ac:dyDescent="0.3"/>
    <row r="1160" s="120" customFormat="1" x14ac:dyDescent="0.3"/>
    <row r="1161" s="120" customFormat="1" x14ac:dyDescent="0.3"/>
    <row r="1162" s="120" customFormat="1" x14ac:dyDescent="0.3"/>
    <row r="1163" s="120" customFormat="1" x14ac:dyDescent="0.3"/>
    <row r="1164" s="120" customFormat="1" x14ac:dyDescent="0.3"/>
    <row r="1165" s="120" customFormat="1" x14ac:dyDescent="0.3"/>
    <row r="1166" s="120" customFormat="1" x14ac:dyDescent="0.3"/>
    <row r="1167" s="120" customFormat="1" x14ac:dyDescent="0.3"/>
    <row r="1168" s="120" customFormat="1" x14ac:dyDescent="0.3"/>
    <row r="1169" s="120" customFormat="1" x14ac:dyDescent="0.3"/>
    <row r="1170" s="120" customFormat="1" x14ac:dyDescent="0.3"/>
    <row r="1171" s="120" customFormat="1" x14ac:dyDescent="0.3"/>
    <row r="1172" s="120" customFormat="1" x14ac:dyDescent="0.3"/>
    <row r="1173" s="120" customFormat="1" x14ac:dyDescent="0.3"/>
    <row r="1174" s="120" customFormat="1" x14ac:dyDescent="0.3"/>
    <row r="1175" s="120" customFormat="1" x14ac:dyDescent="0.3"/>
    <row r="1176" s="120" customFormat="1" x14ac:dyDescent="0.3"/>
    <row r="1177" s="120" customFormat="1" x14ac:dyDescent="0.3"/>
    <row r="1178" s="120" customFormat="1" x14ac:dyDescent="0.3"/>
    <row r="1179" s="120" customFormat="1" x14ac:dyDescent="0.3"/>
    <row r="1180" s="120" customFormat="1" x14ac:dyDescent="0.3"/>
    <row r="1181" s="120" customFormat="1" x14ac:dyDescent="0.3"/>
    <row r="1182" s="120" customFormat="1" x14ac:dyDescent="0.3"/>
    <row r="1183" s="120" customFormat="1" x14ac:dyDescent="0.3"/>
    <row r="1184" s="120" customFormat="1" x14ac:dyDescent="0.3"/>
    <row r="1185" s="120" customFormat="1" x14ac:dyDescent="0.3"/>
    <row r="1186" s="120" customFormat="1" x14ac:dyDescent="0.3"/>
    <row r="1187" s="120" customFormat="1" x14ac:dyDescent="0.3"/>
    <row r="1188" s="120" customFormat="1" x14ac:dyDescent="0.3"/>
    <row r="1189" s="120" customFormat="1" x14ac:dyDescent="0.3"/>
    <row r="1190" s="120" customFormat="1" x14ac:dyDescent="0.3"/>
    <row r="1191" s="120" customFormat="1" x14ac:dyDescent="0.3"/>
    <row r="1192" s="120" customFormat="1" x14ac:dyDescent="0.3"/>
    <row r="1193" s="120" customFormat="1" x14ac:dyDescent="0.3"/>
    <row r="1194" s="120" customFormat="1" x14ac:dyDescent="0.3"/>
    <row r="1195" s="120" customFormat="1" x14ac:dyDescent="0.3"/>
    <row r="1196" s="120" customFormat="1" x14ac:dyDescent="0.3"/>
    <row r="1197" s="120" customFormat="1" x14ac:dyDescent="0.3"/>
    <row r="1198" s="120" customFormat="1" x14ac:dyDescent="0.3"/>
    <row r="1199" s="120" customFormat="1" x14ac:dyDescent="0.3"/>
    <row r="1200" s="120" customFormat="1" x14ac:dyDescent="0.3"/>
    <row r="1201" s="120" customFormat="1" x14ac:dyDescent="0.3"/>
    <row r="1202" s="120" customFormat="1" x14ac:dyDescent="0.3"/>
    <row r="1203" s="120" customFormat="1" x14ac:dyDescent="0.3"/>
    <row r="1204" s="120" customFormat="1" x14ac:dyDescent="0.3"/>
    <row r="1205" s="120" customFormat="1" x14ac:dyDescent="0.3"/>
    <row r="1206" s="120" customFormat="1" x14ac:dyDescent="0.3"/>
    <row r="1207" s="120" customFormat="1" x14ac:dyDescent="0.3"/>
    <row r="1208" s="120" customFormat="1" x14ac:dyDescent="0.3"/>
    <row r="1209" s="120" customFormat="1" x14ac:dyDescent="0.3"/>
    <row r="1210" s="120" customFormat="1" x14ac:dyDescent="0.3"/>
    <row r="1211" s="120" customFormat="1" x14ac:dyDescent="0.3"/>
    <row r="1212" s="120" customFormat="1" x14ac:dyDescent="0.3"/>
    <row r="1213" s="120" customFormat="1" x14ac:dyDescent="0.3"/>
    <row r="1214" s="120" customFormat="1" x14ac:dyDescent="0.3"/>
    <row r="1215" s="120" customFormat="1" x14ac:dyDescent="0.3"/>
    <row r="1216" s="120" customFormat="1" x14ac:dyDescent="0.3"/>
    <row r="1217" s="120" customFormat="1" x14ac:dyDescent="0.3"/>
    <row r="1218" s="120" customFormat="1" x14ac:dyDescent="0.3"/>
    <row r="1219" s="120" customFormat="1" x14ac:dyDescent="0.3"/>
    <row r="1220" s="120" customFormat="1" x14ac:dyDescent="0.3"/>
    <row r="1221" s="120" customFormat="1" x14ac:dyDescent="0.3"/>
    <row r="1222" s="120" customFormat="1" x14ac:dyDescent="0.3"/>
    <row r="1223" s="120" customFormat="1" x14ac:dyDescent="0.3"/>
    <row r="1224" s="120" customFormat="1" x14ac:dyDescent="0.3"/>
    <row r="1225" s="120" customFormat="1" x14ac:dyDescent="0.3"/>
    <row r="1226" s="120" customFormat="1" x14ac:dyDescent="0.3"/>
    <row r="1227" s="120" customFormat="1" x14ac:dyDescent="0.3"/>
    <row r="1228" s="120" customFormat="1" x14ac:dyDescent="0.3"/>
    <row r="1229" s="120" customFormat="1" x14ac:dyDescent="0.3"/>
    <row r="1230" s="120" customFormat="1" x14ac:dyDescent="0.3"/>
    <row r="1231" s="120" customFormat="1" x14ac:dyDescent="0.3"/>
    <row r="1232" s="120" customFormat="1" x14ac:dyDescent="0.3"/>
    <row r="1233" s="120" customFormat="1" x14ac:dyDescent="0.3"/>
    <row r="1234" s="120" customFormat="1" x14ac:dyDescent="0.3"/>
    <row r="1235" s="120" customFormat="1" x14ac:dyDescent="0.3"/>
    <row r="1236" s="120" customFormat="1" x14ac:dyDescent="0.3"/>
    <row r="1237" s="120" customFormat="1" x14ac:dyDescent="0.3"/>
    <row r="1238" s="120" customFormat="1" x14ac:dyDescent="0.3"/>
    <row r="1239" s="120" customFormat="1" x14ac:dyDescent="0.3"/>
    <row r="1240" s="120" customFormat="1" x14ac:dyDescent="0.3"/>
    <row r="1241" s="120" customFormat="1" x14ac:dyDescent="0.3"/>
    <row r="1242" s="120" customFormat="1" x14ac:dyDescent="0.3"/>
    <row r="1243" s="120" customFormat="1" x14ac:dyDescent="0.3"/>
    <row r="1244" s="120" customFormat="1" x14ac:dyDescent="0.3"/>
    <row r="1245" s="120" customFormat="1" x14ac:dyDescent="0.3"/>
    <row r="1246" s="120" customFormat="1" x14ac:dyDescent="0.3"/>
    <row r="1247" s="120" customFormat="1" x14ac:dyDescent="0.3"/>
    <row r="1248" s="120" customFormat="1" x14ac:dyDescent="0.3"/>
    <row r="1249" s="120" customFormat="1" x14ac:dyDescent="0.3"/>
    <row r="1250" s="120" customFormat="1" x14ac:dyDescent="0.3"/>
    <row r="1251" s="120" customFormat="1" x14ac:dyDescent="0.3"/>
    <row r="1252" s="120" customFormat="1" x14ac:dyDescent="0.3"/>
    <row r="1253" s="120" customFormat="1" x14ac:dyDescent="0.3"/>
    <row r="1254" s="120" customFormat="1" x14ac:dyDescent="0.3"/>
    <row r="1255" s="120" customFormat="1" x14ac:dyDescent="0.3"/>
    <row r="1256" s="120" customFormat="1" x14ac:dyDescent="0.3"/>
    <row r="1257" s="120" customFormat="1" x14ac:dyDescent="0.3"/>
    <row r="1258" s="120" customFormat="1" x14ac:dyDescent="0.3"/>
    <row r="1259" s="120" customFormat="1" x14ac:dyDescent="0.3"/>
    <row r="1260" s="120" customFormat="1" x14ac:dyDescent="0.3"/>
    <row r="1261" s="120" customFormat="1" x14ac:dyDescent="0.3"/>
    <row r="1262" s="120" customFormat="1" x14ac:dyDescent="0.3"/>
    <row r="1263" s="120" customFormat="1" x14ac:dyDescent="0.3"/>
    <row r="1264" s="120" customFormat="1" x14ac:dyDescent="0.3"/>
    <row r="1265" s="120" customFormat="1" x14ac:dyDescent="0.3"/>
    <row r="1266" s="120" customFormat="1" x14ac:dyDescent="0.3"/>
    <row r="1267" s="120" customFormat="1" x14ac:dyDescent="0.3"/>
    <row r="1268" s="120" customFormat="1" x14ac:dyDescent="0.3"/>
    <row r="1269" s="120" customFormat="1" x14ac:dyDescent="0.3"/>
    <row r="1270" s="120" customFormat="1" x14ac:dyDescent="0.3"/>
    <row r="1271" s="120" customFormat="1" x14ac:dyDescent="0.3"/>
    <row r="1272" s="120" customFormat="1" x14ac:dyDescent="0.3"/>
    <row r="1273" s="120" customFormat="1" x14ac:dyDescent="0.3"/>
    <row r="1274" s="120" customFormat="1" x14ac:dyDescent="0.3"/>
    <row r="1275" s="120" customFormat="1" x14ac:dyDescent="0.3"/>
    <row r="1276" s="120" customFormat="1" x14ac:dyDescent="0.3"/>
    <row r="1277" s="120" customFormat="1" x14ac:dyDescent="0.3"/>
    <row r="1278" s="120" customFormat="1" x14ac:dyDescent="0.3"/>
    <row r="1279" s="120" customFormat="1" x14ac:dyDescent="0.3"/>
    <row r="1280" s="120" customFormat="1" x14ac:dyDescent="0.3"/>
    <row r="1281" s="120" customFormat="1" x14ac:dyDescent="0.3"/>
    <row r="1282" s="120" customFormat="1" x14ac:dyDescent="0.3"/>
    <row r="1283" s="120" customFormat="1" x14ac:dyDescent="0.3"/>
    <row r="1284" s="120" customFormat="1" x14ac:dyDescent="0.3"/>
    <row r="1285" s="120" customFormat="1" x14ac:dyDescent="0.3"/>
    <row r="1286" s="120" customFormat="1" x14ac:dyDescent="0.3"/>
    <row r="1287" s="120" customFormat="1" x14ac:dyDescent="0.3"/>
    <row r="1288" s="120" customFormat="1" x14ac:dyDescent="0.3"/>
    <row r="1289" s="120" customFormat="1" x14ac:dyDescent="0.3"/>
    <row r="1290" s="120" customFormat="1" x14ac:dyDescent="0.3"/>
    <row r="1291" s="120" customFormat="1" x14ac:dyDescent="0.3"/>
    <row r="1292" s="120" customFormat="1" x14ac:dyDescent="0.3"/>
    <row r="1293" s="120" customFormat="1" x14ac:dyDescent="0.3"/>
    <row r="1294" s="120" customFormat="1" x14ac:dyDescent="0.3"/>
    <row r="1295" s="120" customFormat="1" x14ac:dyDescent="0.3"/>
    <row r="1296" s="120" customFormat="1" x14ac:dyDescent="0.3"/>
    <row r="1297" s="120" customFormat="1" x14ac:dyDescent="0.3"/>
    <row r="1298" s="120" customFormat="1" x14ac:dyDescent="0.3"/>
    <row r="1299" s="120" customFormat="1" x14ac:dyDescent="0.3"/>
    <row r="1300" s="120" customFormat="1" x14ac:dyDescent="0.3"/>
    <row r="1301" s="120" customFormat="1" x14ac:dyDescent="0.3"/>
    <row r="1302" s="120" customFormat="1" x14ac:dyDescent="0.3"/>
    <row r="1303" s="120" customFormat="1" x14ac:dyDescent="0.3"/>
    <row r="1304" s="120" customFormat="1" x14ac:dyDescent="0.3"/>
    <row r="1305" s="120" customFormat="1" x14ac:dyDescent="0.3"/>
    <row r="1306" s="120" customFormat="1" x14ac:dyDescent="0.3"/>
    <row r="1307" s="120" customFormat="1" x14ac:dyDescent="0.3"/>
    <row r="1308" s="120" customFormat="1" x14ac:dyDescent="0.3"/>
    <row r="1309" s="120" customFormat="1" x14ac:dyDescent="0.3"/>
    <row r="1310" s="120" customFormat="1" x14ac:dyDescent="0.3"/>
    <row r="1311" s="120" customFormat="1" x14ac:dyDescent="0.3"/>
    <row r="1312" s="120" customFormat="1" x14ac:dyDescent="0.3"/>
    <row r="1313" s="120" customFormat="1" x14ac:dyDescent="0.3"/>
    <row r="1314" s="120" customFormat="1" x14ac:dyDescent="0.3"/>
    <row r="1315" s="120" customFormat="1" x14ac:dyDescent="0.3"/>
    <row r="1316" s="120" customFormat="1" x14ac:dyDescent="0.3"/>
    <row r="1317" s="120" customFormat="1" x14ac:dyDescent="0.3"/>
    <row r="1318" s="120" customFormat="1" x14ac:dyDescent="0.3"/>
    <row r="1319" s="120" customFormat="1" x14ac:dyDescent="0.3"/>
    <row r="1320" s="120" customFormat="1" x14ac:dyDescent="0.3"/>
    <row r="1321" s="120" customFormat="1" x14ac:dyDescent="0.3"/>
    <row r="1322" s="120" customFormat="1" x14ac:dyDescent="0.3"/>
    <row r="1323" s="120" customFormat="1" x14ac:dyDescent="0.3"/>
    <row r="1324" s="120" customFormat="1" x14ac:dyDescent="0.3"/>
    <row r="1325" s="120" customFormat="1" x14ac:dyDescent="0.3"/>
    <row r="1326" s="120" customFormat="1" x14ac:dyDescent="0.3"/>
    <row r="1327" s="120" customFormat="1" x14ac:dyDescent="0.3"/>
    <row r="1328" s="120" customFormat="1" x14ac:dyDescent="0.3"/>
    <row r="1329" s="120" customFormat="1" x14ac:dyDescent="0.3"/>
    <row r="1330" s="120" customFormat="1" x14ac:dyDescent="0.3"/>
    <row r="1331" s="120" customFormat="1" x14ac:dyDescent="0.3"/>
    <row r="1332" s="120" customFormat="1" x14ac:dyDescent="0.3"/>
    <row r="1333" s="120" customFormat="1" x14ac:dyDescent="0.3"/>
    <row r="1334" s="120" customFormat="1" x14ac:dyDescent="0.3"/>
    <row r="1335" s="120" customFormat="1" x14ac:dyDescent="0.3"/>
    <row r="1336" s="120" customFormat="1" x14ac:dyDescent="0.3"/>
    <row r="1337" s="120" customFormat="1" x14ac:dyDescent="0.3"/>
    <row r="1338" s="120" customFormat="1" x14ac:dyDescent="0.3"/>
    <row r="1339" s="120" customFormat="1" x14ac:dyDescent="0.3"/>
    <row r="1340" s="120" customFormat="1" x14ac:dyDescent="0.3"/>
    <row r="1341" s="120" customFormat="1" x14ac:dyDescent="0.3"/>
    <row r="1342" s="120" customFormat="1" x14ac:dyDescent="0.3"/>
    <row r="1343" s="120" customFormat="1" x14ac:dyDescent="0.3"/>
    <row r="1344" s="120" customFormat="1" x14ac:dyDescent="0.3"/>
    <row r="1345" s="120" customFormat="1" x14ac:dyDescent="0.3"/>
    <row r="1346" s="120" customFormat="1" x14ac:dyDescent="0.3"/>
    <row r="1347" s="120" customFormat="1" x14ac:dyDescent="0.3"/>
    <row r="1348" s="120" customFormat="1" x14ac:dyDescent="0.3"/>
    <row r="1349" s="120" customFormat="1" x14ac:dyDescent="0.3"/>
    <row r="1350" s="120" customFormat="1" x14ac:dyDescent="0.3"/>
    <row r="1351" s="120" customFormat="1" x14ac:dyDescent="0.3"/>
    <row r="1352" s="120" customFormat="1" x14ac:dyDescent="0.3"/>
    <row r="1353" s="120" customFormat="1" x14ac:dyDescent="0.3"/>
    <row r="1354" s="120" customFormat="1" x14ac:dyDescent="0.3"/>
    <row r="1355" s="120" customFormat="1" x14ac:dyDescent="0.3"/>
    <row r="1356" s="120" customFormat="1" x14ac:dyDescent="0.3"/>
    <row r="1357" s="120" customFormat="1" x14ac:dyDescent="0.3"/>
    <row r="1358" s="120" customFormat="1" x14ac:dyDescent="0.3"/>
    <row r="1359" s="120" customFormat="1" x14ac:dyDescent="0.3"/>
    <row r="1360" s="120" customFormat="1" x14ac:dyDescent="0.3"/>
    <row r="1361" s="120" customFormat="1" x14ac:dyDescent="0.3"/>
    <row r="1362" s="120" customFormat="1" x14ac:dyDescent="0.3"/>
    <row r="1363" s="120" customFormat="1" x14ac:dyDescent="0.3"/>
    <row r="1364" s="120" customFormat="1" x14ac:dyDescent="0.3"/>
    <row r="1365" s="120" customFormat="1" x14ac:dyDescent="0.3"/>
    <row r="1366" s="120" customFormat="1" x14ac:dyDescent="0.3"/>
    <row r="1367" s="120" customFormat="1" x14ac:dyDescent="0.3"/>
    <row r="1368" s="120" customFormat="1" x14ac:dyDescent="0.3"/>
    <row r="1369" s="120" customFormat="1" x14ac:dyDescent="0.3"/>
    <row r="1370" s="120" customFormat="1" x14ac:dyDescent="0.3"/>
    <row r="1371" s="120" customFormat="1" x14ac:dyDescent="0.3"/>
    <row r="1372" s="120" customFormat="1" x14ac:dyDescent="0.3"/>
    <row r="1373" s="120" customFormat="1" x14ac:dyDescent="0.3"/>
    <row r="1374" s="120" customFormat="1" x14ac:dyDescent="0.3"/>
    <row r="1375" s="120" customFormat="1" x14ac:dyDescent="0.3"/>
    <row r="1376" s="120" customFormat="1" x14ac:dyDescent="0.3"/>
    <row r="1377" s="120" customFormat="1" x14ac:dyDescent="0.3"/>
    <row r="1378" s="120" customFormat="1" x14ac:dyDescent="0.3"/>
    <row r="1379" s="120" customFormat="1" x14ac:dyDescent="0.3"/>
    <row r="1380" s="120" customFormat="1" x14ac:dyDescent="0.3"/>
    <row r="1381" s="120" customFormat="1" x14ac:dyDescent="0.3"/>
    <row r="1382" s="120" customFormat="1" x14ac:dyDescent="0.3"/>
    <row r="1383" s="120" customFormat="1" x14ac:dyDescent="0.3"/>
    <row r="1384" s="120" customFormat="1" x14ac:dyDescent="0.3"/>
    <row r="1385" s="120" customFormat="1" x14ac:dyDescent="0.3"/>
    <row r="1386" s="120" customFormat="1" x14ac:dyDescent="0.3"/>
    <row r="1387" s="120" customFormat="1" x14ac:dyDescent="0.3"/>
    <row r="1388" s="120" customFormat="1" x14ac:dyDescent="0.3"/>
    <row r="1389" s="120" customFormat="1" x14ac:dyDescent="0.3"/>
    <row r="1390" s="120" customFormat="1" x14ac:dyDescent="0.3"/>
    <row r="1391" s="120" customFormat="1" x14ac:dyDescent="0.3"/>
    <row r="1392" s="120" customFormat="1" x14ac:dyDescent="0.3"/>
    <row r="1393" s="120" customFormat="1" x14ac:dyDescent="0.3"/>
    <row r="1394" s="120" customFormat="1" x14ac:dyDescent="0.3"/>
    <row r="1395" s="120" customFormat="1" x14ac:dyDescent="0.3"/>
    <row r="1396" s="120" customFormat="1" x14ac:dyDescent="0.3"/>
    <row r="1397" s="120" customFormat="1" x14ac:dyDescent="0.3"/>
    <row r="1398" s="120" customFormat="1" x14ac:dyDescent="0.3"/>
    <row r="1399" s="120" customFormat="1" x14ac:dyDescent="0.3"/>
    <row r="1400" s="120" customFormat="1" x14ac:dyDescent="0.3"/>
    <row r="1401" s="120" customFormat="1" x14ac:dyDescent="0.3"/>
    <row r="1402" s="120" customFormat="1" x14ac:dyDescent="0.3"/>
    <row r="1403" s="120" customFormat="1" x14ac:dyDescent="0.3"/>
    <row r="1404" s="120" customFormat="1" x14ac:dyDescent="0.3"/>
    <row r="1405" s="120" customFormat="1" x14ac:dyDescent="0.3"/>
    <row r="1406" s="120" customFormat="1" x14ac:dyDescent="0.3"/>
    <row r="1407" s="120" customFormat="1" x14ac:dyDescent="0.3"/>
    <row r="1408" s="120" customFormat="1" x14ac:dyDescent="0.3"/>
    <row r="1409" s="120" customFormat="1" x14ac:dyDescent="0.3"/>
    <row r="1410" s="120" customFormat="1" x14ac:dyDescent="0.3"/>
    <row r="1411" s="120" customFormat="1" x14ac:dyDescent="0.3"/>
    <row r="1412" s="120" customFormat="1" x14ac:dyDescent="0.3"/>
    <row r="1413" s="120" customFormat="1" x14ac:dyDescent="0.3"/>
    <row r="1414" s="120" customFormat="1" x14ac:dyDescent="0.3"/>
    <row r="1415" s="120" customFormat="1" x14ac:dyDescent="0.3"/>
    <row r="1416" s="120" customFormat="1" x14ac:dyDescent="0.3"/>
    <row r="1417" s="120" customFormat="1" x14ac:dyDescent="0.3"/>
    <row r="1418" s="120" customFormat="1" x14ac:dyDescent="0.3"/>
    <row r="1419" s="120" customFormat="1" x14ac:dyDescent="0.3"/>
    <row r="1420" s="120" customFormat="1" x14ac:dyDescent="0.3"/>
    <row r="1421" s="120" customFormat="1" x14ac:dyDescent="0.3"/>
    <row r="1422" s="120" customFormat="1" x14ac:dyDescent="0.3"/>
    <row r="1423" s="120" customFormat="1" x14ac:dyDescent="0.3"/>
    <row r="1424" s="120" customFormat="1" x14ac:dyDescent="0.3"/>
    <row r="1425" s="120" customFormat="1" x14ac:dyDescent="0.3"/>
    <row r="1426" s="120" customFormat="1" x14ac:dyDescent="0.3"/>
    <row r="1427" s="120" customFormat="1" x14ac:dyDescent="0.3"/>
    <row r="1428" s="120" customFormat="1" x14ac:dyDescent="0.3"/>
    <row r="1429" s="120" customFormat="1" x14ac:dyDescent="0.3"/>
    <row r="1430" s="120" customFormat="1" x14ac:dyDescent="0.3"/>
    <row r="1431" s="120" customFormat="1" x14ac:dyDescent="0.3"/>
    <row r="1432" s="120" customFormat="1" x14ac:dyDescent="0.3"/>
    <row r="1433" s="120" customFormat="1" x14ac:dyDescent="0.3"/>
    <row r="1434" s="120" customFormat="1" x14ac:dyDescent="0.3"/>
    <row r="1435" s="120" customFormat="1" x14ac:dyDescent="0.3"/>
    <row r="1436" s="120" customFormat="1" x14ac:dyDescent="0.3"/>
    <row r="1437" s="120" customFormat="1" x14ac:dyDescent="0.3"/>
    <row r="1438" s="120" customFormat="1" x14ac:dyDescent="0.3"/>
    <row r="1439" s="120" customFormat="1" x14ac:dyDescent="0.3"/>
    <row r="1440" s="120" customFormat="1" x14ac:dyDescent="0.3"/>
    <row r="1441" s="120" customFormat="1" x14ac:dyDescent="0.3"/>
    <row r="1442" s="120" customFormat="1" x14ac:dyDescent="0.3"/>
    <row r="1443" s="120" customFormat="1" x14ac:dyDescent="0.3"/>
    <row r="1444" s="120" customFormat="1" x14ac:dyDescent="0.3"/>
    <row r="1445" s="120" customFormat="1" x14ac:dyDescent="0.3"/>
    <row r="1446" s="120" customFormat="1" x14ac:dyDescent="0.3"/>
    <row r="1447" s="120" customFormat="1" x14ac:dyDescent="0.3"/>
    <row r="1448" s="120" customFormat="1" x14ac:dyDescent="0.3"/>
    <row r="1449" s="120" customFormat="1" x14ac:dyDescent="0.3"/>
    <row r="1450" s="120" customFormat="1" x14ac:dyDescent="0.3"/>
    <row r="1451" s="120" customFormat="1" x14ac:dyDescent="0.3"/>
    <row r="1452" s="120" customFormat="1" x14ac:dyDescent="0.3"/>
    <row r="1453" s="120" customFormat="1" x14ac:dyDescent="0.3"/>
    <row r="1454" s="120" customFormat="1" x14ac:dyDescent="0.3"/>
    <row r="1455" s="120" customFormat="1" x14ac:dyDescent="0.3"/>
    <row r="1456" s="120" customFormat="1" x14ac:dyDescent="0.3"/>
    <row r="1457" s="120" customFormat="1" x14ac:dyDescent="0.3"/>
    <row r="1458" s="120" customFormat="1" x14ac:dyDescent="0.3"/>
    <row r="1459" s="120" customFormat="1" x14ac:dyDescent="0.3"/>
    <row r="1460" s="120" customFormat="1" x14ac:dyDescent="0.3"/>
    <row r="1461" s="120" customFormat="1" x14ac:dyDescent="0.3"/>
    <row r="1462" s="120" customFormat="1" x14ac:dyDescent="0.3"/>
    <row r="1463" s="120" customFormat="1" x14ac:dyDescent="0.3"/>
    <row r="1464" s="120" customFormat="1" x14ac:dyDescent="0.3"/>
    <row r="1465" s="120" customFormat="1" x14ac:dyDescent="0.3"/>
    <row r="1466" s="120" customFormat="1" x14ac:dyDescent="0.3"/>
    <row r="1467" s="120" customFormat="1" x14ac:dyDescent="0.3"/>
    <row r="1468" s="120" customFormat="1" x14ac:dyDescent="0.3"/>
    <row r="1469" s="120" customFormat="1" x14ac:dyDescent="0.3"/>
    <row r="1470" s="120" customFormat="1" x14ac:dyDescent="0.3"/>
    <row r="1471" s="120" customFormat="1" x14ac:dyDescent="0.3"/>
    <row r="1472" s="120" customFormat="1" x14ac:dyDescent="0.3"/>
    <row r="1473" s="120" customFormat="1" x14ac:dyDescent="0.3"/>
    <row r="1474" s="120" customFormat="1" x14ac:dyDescent="0.3"/>
    <row r="1475" s="120" customFormat="1" x14ac:dyDescent="0.3"/>
    <row r="1476" s="120" customFormat="1" x14ac:dyDescent="0.3"/>
    <row r="1477" s="120" customFormat="1" x14ac:dyDescent="0.3"/>
    <row r="1478" s="120" customFormat="1" x14ac:dyDescent="0.3"/>
    <row r="1479" s="120" customFormat="1" x14ac:dyDescent="0.3"/>
    <row r="1480" s="120" customFormat="1" x14ac:dyDescent="0.3"/>
    <row r="1481" s="120" customFormat="1" x14ac:dyDescent="0.3"/>
    <row r="1482" s="120" customFormat="1" x14ac:dyDescent="0.3"/>
    <row r="1483" s="120" customFormat="1" x14ac:dyDescent="0.3"/>
    <row r="1484" s="120" customFormat="1" x14ac:dyDescent="0.3"/>
    <row r="1485" s="120" customFormat="1" x14ac:dyDescent="0.3"/>
    <row r="1486" s="120" customFormat="1" x14ac:dyDescent="0.3"/>
    <row r="1487" s="120" customFormat="1" x14ac:dyDescent="0.3"/>
    <row r="1488" s="120" customFormat="1" x14ac:dyDescent="0.3"/>
    <row r="1489" s="120" customFormat="1" x14ac:dyDescent="0.3"/>
    <row r="1490" s="120" customFormat="1" x14ac:dyDescent="0.3"/>
    <row r="1491" s="120" customFormat="1" x14ac:dyDescent="0.3"/>
    <row r="1492" s="120" customFormat="1" x14ac:dyDescent="0.3"/>
    <row r="1493" s="120" customFormat="1" x14ac:dyDescent="0.3"/>
    <row r="1494" s="120" customFormat="1" x14ac:dyDescent="0.3"/>
    <row r="1495" s="120" customFormat="1" x14ac:dyDescent="0.3"/>
    <row r="1496" s="120" customFormat="1" x14ac:dyDescent="0.3"/>
    <row r="1497" s="120" customFormat="1" x14ac:dyDescent="0.3"/>
    <row r="1498" s="120" customFormat="1" x14ac:dyDescent="0.3"/>
    <row r="1499" s="120" customFormat="1" x14ac:dyDescent="0.3"/>
    <row r="1500" s="120" customFormat="1" x14ac:dyDescent="0.3"/>
    <row r="1501" s="120" customFormat="1" x14ac:dyDescent="0.3"/>
    <row r="1502" s="120" customFormat="1" x14ac:dyDescent="0.3"/>
    <row r="1503" s="120" customFormat="1" x14ac:dyDescent="0.3"/>
    <row r="1504" s="120" customFormat="1" x14ac:dyDescent="0.3"/>
    <row r="1505" s="120" customFormat="1" x14ac:dyDescent="0.3"/>
    <row r="1506" s="120" customFormat="1" x14ac:dyDescent="0.3"/>
    <row r="1507" s="120" customFormat="1" x14ac:dyDescent="0.3"/>
    <row r="1508" s="120" customFormat="1" x14ac:dyDescent="0.3"/>
    <row r="1509" s="120" customFormat="1" x14ac:dyDescent="0.3"/>
    <row r="1510" s="120" customFormat="1" x14ac:dyDescent="0.3"/>
    <row r="1511" s="120" customFormat="1" x14ac:dyDescent="0.3"/>
    <row r="1512" s="120" customFormat="1" x14ac:dyDescent="0.3"/>
    <row r="1513" s="120" customFormat="1" x14ac:dyDescent="0.3"/>
    <row r="1514" s="120" customFormat="1" x14ac:dyDescent="0.3"/>
    <row r="1515" s="120" customFormat="1" x14ac:dyDescent="0.3"/>
    <row r="1516" s="120" customFormat="1" x14ac:dyDescent="0.3"/>
    <row r="1517" s="120" customFormat="1" x14ac:dyDescent="0.3"/>
    <row r="1518" s="120" customFormat="1" x14ac:dyDescent="0.3"/>
    <row r="1519" s="120" customFormat="1" x14ac:dyDescent="0.3"/>
    <row r="1520" s="120" customFormat="1" x14ac:dyDescent="0.3"/>
    <row r="1521" s="120" customFormat="1" x14ac:dyDescent="0.3"/>
    <row r="1522" s="120" customFormat="1" x14ac:dyDescent="0.3"/>
    <row r="1523" s="120" customFormat="1" x14ac:dyDescent="0.3"/>
    <row r="1524" s="120" customFormat="1" x14ac:dyDescent="0.3"/>
    <row r="1525" s="120" customFormat="1" x14ac:dyDescent="0.3"/>
    <row r="1526" s="120" customFormat="1" x14ac:dyDescent="0.3"/>
    <row r="1527" s="120" customFormat="1" x14ac:dyDescent="0.3"/>
    <row r="1528" s="120" customFormat="1" x14ac:dyDescent="0.3"/>
    <row r="1529" s="120" customFormat="1" x14ac:dyDescent="0.3"/>
    <row r="1530" s="120" customFormat="1" x14ac:dyDescent="0.3"/>
    <row r="1531" s="120" customFormat="1" x14ac:dyDescent="0.3"/>
    <row r="1532" s="120" customFormat="1" x14ac:dyDescent="0.3"/>
    <row r="1533" s="120" customFormat="1" x14ac:dyDescent="0.3"/>
    <row r="1534" s="120" customFormat="1" x14ac:dyDescent="0.3"/>
    <row r="1535" s="120" customFormat="1" x14ac:dyDescent="0.3"/>
    <row r="1536" s="120" customFormat="1" x14ac:dyDescent="0.3"/>
    <row r="1537" s="120" customFormat="1" x14ac:dyDescent="0.3"/>
    <row r="1538" s="120" customFormat="1" x14ac:dyDescent="0.3"/>
    <row r="1539" s="120" customFormat="1" x14ac:dyDescent="0.3"/>
    <row r="1540" s="120" customFormat="1" x14ac:dyDescent="0.3"/>
    <row r="1541" s="120" customFormat="1" x14ac:dyDescent="0.3"/>
    <row r="1542" s="120" customFormat="1" x14ac:dyDescent="0.3"/>
    <row r="1543" s="120" customFormat="1" x14ac:dyDescent="0.3"/>
    <row r="1544" s="120" customFormat="1" x14ac:dyDescent="0.3"/>
    <row r="1545" s="120" customFormat="1" x14ac:dyDescent="0.3"/>
    <row r="1546" s="120" customFormat="1" x14ac:dyDescent="0.3"/>
    <row r="1547" s="120" customFormat="1" x14ac:dyDescent="0.3"/>
    <row r="1548" s="120" customFormat="1" x14ac:dyDescent="0.3"/>
    <row r="1549" s="120" customFormat="1" x14ac:dyDescent="0.3"/>
    <row r="1550" s="120" customFormat="1" x14ac:dyDescent="0.3"/>
    <row r="1551" s="120" customFormat="1" x14ac:dyDescent="0.3"/>
    <row r="1552" s="120" customFormat="1" x14ac:dyDescent="0.3"/>
    <row r="1553" s="120" customFormat="1" x14ac:dyDescent="0.3"/>
    <row r="1554" s="120" customFormat="1" x14ac:dyDescent="0.3"/>
    <row r="1555" s="120" customFormat="1" x14ac:dyDescent="0.3"/>
    <row r="1556" s="120" customFormat="1" x14ac:dyDescent="0.3"/>
    <row r="1557" s="120" customFormat="1" x14ac:dyDescent="0.3"/>
    <row r="1558" s="120" customFormat="1" x14ac:dyDescent="0.3"/>
    <row r="1559" s="120" customFormat="1" x14ac:dyDescent="0.3"/>
    <row r="1560" s="120" customFormat="1" x14ac:dyDescent="0.3"/>
    <row r="1561" s="120" customFormat="1" x14ac:dyDescent="0.3"/>
    <row r="1562" s="120" customFormat="1" x14ac:dyDescent="0.3"/>
    <row r="1563" s="120" customFormat="1" x14ac:dyDescent="0.3"/>
    <row r="1564" s="120" customFormat="1" x14ac:dyDescent="0.3"/>
    <row r="1565" s="120" customFormat="1" x14ac:dyDescent="0.3"/>
    <row r="1566" s="120" customFormat="1" x14ac:dyDescent="0.3"/>
    <row r="1567" s="120" customFormat="1" x14ac:dyDescent="0.3"/>
    <row r="1568" s="120" customFormat="1" x14ac:dyDescent="0.3"/>
    <row r="1569" s="120" customFormat="1" x14ac:dyDescent="0.3"/>
    <row r="1570" s="120" customFormat="1" x14ac:dyDescent="0.3"/>
    <row r="1571" s="120" customFormat="1" x14ac:dyDescent="0.3"/>
    <row r="1572" s="120" customFormat="1" x14ac:dyDescent="0.3"/>
    <row r="1573" s="120" customFormat="1" x14ac:dyDescent="0.3"/>
    <row r="1574" s="120" customFormat="1" x14ac:dyDescent="0.3"/>
    <row r="1575" s="120" customFormat="1" x14ac:dyDescent="0.3"/>
    <row r="1576" s="120" customFormat="1" x14ac:dyDescent="0.3"/>
    <row r="1577" s="120" customFormat="1" x14ac:dyDescent="0.3"/>
    <row r="1578" s="120" customFormat="1" x14ac:dyDescent="0.3"/>
    <row r="1579" s="120" customFormat="1" x14ac:dyDescent="0.3"/>
    <row r="1580" s="120" customFormat="1" x14ac:dyDescent="0.3"/>
    <row r="1581" s="120" customFormat="1" x14ac:dyDescent="0.3"/>
    <row r="1582" s="120" customFormat="1" x14ac:dyDescent="0.3"/>
    <row r="1583" s="120" customFormat="1" x14ac:dyDescent="0.3"/>
    <row r="1584" s="120" customFormat="1" x14ac:dyDescent="0.3"/>
    <row r="1585" s="120" customFormat="1" x14ac:dyDescent="0.3"/>
    <row r="1586" s="120" customFormat="1" x14ac:dyDescent="0.3"/>
    <row r="1587" s="120" customFormat="1" x14ac:dyDescent="0.3"/>
    <row r="1588" s="120" customFormat="1" x14ac:dyDescent="0.3"/>
    <row r="1589" s="120" customFormat="1" x14ac:dyDescent="0.3"/>
    <row r="1590" s="120" customFormat="1" x14ac:dyDescent="0.3"/>
    <row r="1591" s="120" customFormat="1" x14ac:dyDescent="0.3"/>
    <row r="1592" s="120" customFormat="1" x14ac:dyDescent="0.3"/>
    <row r="1593" s="120" customFormat="1" x14ac:dyDescent="0.3"/>
    <row r="1594" s="120" customFormat="1" x14ac:dyDescent="0.3"/>
    <row r="1595" s="120" customFormat="1" x14ac:dyDescent="0.3"/>
    <row r="1596" s="120" customFormat="1" x14ac:dyDescent="0.3"/>
    <row r="1597" s="120" customFormat="1" x14ac:dyDescent="0.3"/>
    <row r="1598" s="120" customFormat="1" x14ac:dyDescent="0.3"/>
    <row r="1599" s="120" customFormat="1" x14ac:dyDescent="0.3"/>
    <row r="1600" s="120" customFormat="1" x14ac:dyDescent="0.3"/>
    <row r="1601" s="120" customFormat="1" x14ac:dyDescent="0.3"/>
    <row r="1602" s="120" customFormat="1" x14ac:dyDescent="0.3"/>
    <row r="1603" s="120" customFormat="1" x14ac:dyDescent="0.3"/>
    <row r="1604" s="120" customFormat="1" x14ac:dyDescent="0.3"/>
    <row r="1605" s="120" customFormat="1" x14ac:dyDescent="0.3"/>
    <row r="1606" s="120" customFormat="1" x14ac:dyDescent="0.3"/>
    <row r="1607" s="120" customFormat="1" x14ac:dyDescent="0.3"/>
    <row r="1608" s="120" customFormat="1" x14ac:dyDescent="0.3"/>
    <row r="1609" s="120" customFormat="1" x14ac:dyDescent="0.3"/>
    <row r="1610" s="120" customFormat="1" x14ac:dyDescent="0.3"/>
    <row r="1611" s="120" customFormat="1" x14ac:dyDescent="0.3"/>
    <row r="1612" s="120" customFormat="1" x14ac:dyDescent="0.3"/>
    <row r="1613" s="120" customFormat="1" x14ac:dyDescent="0.3"/>
    <row r="1614" s="120" customFormat="1" x14ac:dyDescent="0.3"/>
    <row r="1615" s="120" customFormat="1" x14ac:dyDescent="0.3"/>
    <row r="1616" s="120" customFormat="1" x14ac:dyDescent="0.3"/>
    <row r="1617" s="120" customFormat="1" x14ac:dyDescent="0.3"/>
    <row r="1618" s="120" customFormat="1" x14ac:dyDescent="0.3"/>
    <row r="1619" s="120" customFormat="1" x14ac:dyDescent="0.3"/>
    <row r="1620" s="120" customFormat="1" x14ac:dyDescent="0.3"/>
    <row r="1621" s="120" customFormat="1" x14ac:dyDescent="0.3"/>
    <row r="1622" s="120" customFormat="1" x14ac:dyDescent="0.3"/>
    <row r="1623" s="120" customFormat="1" x14ac:dyDescent="0.3"/>
    <row r="1624" s="120" customFormat="1" x14ac:dyDescent="0.3"/>
    <row r="1625" s="120" customFormat="1" x14ac:dyDescent="0.3"/>
    <row r="1626" s="120" customFormat="1" x14ac:dyDescent="0.3"/>
    <row r="1627" s="120" customFormat="1" x14ac:dyDescent="0.3"/>
    <row r="1628" s="120" customFormat="1" x14ac:dyDescent="0.3"/>
    <row r="1629" s="120" customFormat="1" x14ac:dyDescent="0.3"/>
    <row r="1630" s="120" customFormat="1" x14ac:dyDescent="0.3"/>
    <row r="1631" s="120" customFormat="1" x14ac:dyDescent="0.3"/>
    <row r="1632" s="120" customFormat="1" x14ac:dyDescent="0.3"/>
    <row r="1633" s="120" customFormat="1" x14ac:dyDescent="0.3"/>
    <row r="1634" s="120" customFormat="1" x14ac:dyDescent="0.3"/>
    <row r="1635" s="120" customFormat="1" x14ac:dyDescent="0.3"/>
    <row r="1636" s="120" customFormat="1" x14ac:dyDescent="0.3"/>
    <row r="1637" s="120" customFormat="1" x14ac:dyDescent="0.3"/>
    <row r="1638" s="120" customFormat="1" x14ac:dyDescent="0.3"/>
    <row r="1639" s="120" customFormat="1" x14ac:dyDescent="0.3"/>
    <row r="1640" s="120" customFormat="1" x14ac:dyDescent="0.3"/>
    <row r="1641" s="120" customFormat="1" x14ac:dyDescent="0.3"/>
    <row r="1642" s="120" customFormat="1" x14ac:dyDescent="0.3"/>
    <row r="1643" s="120" customFormat="1" x14ac:dyDescent="0.3"/>
    <row r="1644" s="120" customFormat="1" x14ac:dyDescent="0.3"/>
    <row r="1645" s="120" customFormat="1" x14ac:dyDescent="0.3"/>
    <row r="1646" s="120" customFormat="1" x14ac:dyDescent="0.3"/>
    <row r="1647" s="120" customFormat="1" x14ac:dyDescent="0.3"/>
    <row r="1648" s="120" customFormat="1" x14ac:dyDescent="0.3"/>
    <row r="1649" s="120" customFormat="1" x14ac:dyDescent="0.3"/>
    <row r="1650" s="120" customFormat="1" x14ac:dyDescent="0.3"/>
    <row r="1651" s="120" customFormat="1" x14ac:dyDescent="0.3"/>
    <row r="1652" s="120" customFormat="1" x14ac:dyDescent="0.3"/>
    <row r="1653" s="120" customFormat="1" x14ac:dyDescent="0.3"/>
    <row r="1654" s="120" customFormat="1" x14ac:dyDescent="0.3"/>
    <row r="1655" s="120" customFormat="1" x14ac:dyDescent="0.3"/>
    <row r="1656" s="120" customFormat="1" x14ac:dyDescent="0.3"/>
    <row r="1657" s="120" customFormat="1" x14ac:dyDescent="0.3"/>
    <row r="1658" s="120" customFormat="1" x14ac:dyDescent="0.3"/>
    <row r="1659" s="120" customFormat="1" x14ac:dyDescent="0.3"/>
    <row r="1660" s="120" customFormat="1" x14ac:dyDescent="0.3"/>
    <row r="1661" s="120" customFormat="1" x14ac:dyDescent="0.3"/>
    <row r="1662" s="120" customFormat="1" x14ac:dyDescent="0.3"/>
    <row r="1663" s="120" customFormat="1" x14ac:dyDescent="0.3"/>
    <row r="1664" s="120" customFormat="1" x14ac:dyDescent="0.3"/>
    <row r="1665" s="120" customFormat="1" x14ac:dyDescent="0.3"/>
    <row r="1666" s="120" customFormat="1" x14ac:dyDescent="0.3"/>
    <row r="1667" s="120" customFormat="1" x14ac:dyDescent="0.3"/>
    <row r="1668" s="120" customFormat="1" x14ac:dyDescent="0.3"/>
    <row r="1669" s="120" customFormat="1" x14ac:dyDescent="0.3"/>
    <row r="1670" s="120" customFormat="1" x14ac:dyDescent="0.3"/>
    <row r="1671" s="120" customFormat="1" x14ac:dyDescent="0.3"/>
    <row r="1672" s="120" customFormat="1" x14ac:dyDescent="0.3"/>
    <row r="1673" s="120" customFormat="1" x14ac:dyDescent="0.3"/>
    <row r="1674" s="120" customFormat="1" x14ac:dyDescent="0.3"/>
    <row r="1675" s="120" customFormat="1" x14ac:dyDescent="0.3"/>
    <row r="1676" s="120" customFormat="1" x14ac:dyDescent="0.3"/>
    <row r="1677" s="120" customFormat="1" x14ac:dyDescent="0.3"/>
    <row r="1678" s="120" customFormat="1" x14ac:dyDescent="0.3"/>
    <row r="1679" s="120" customFormat="1" x14ac:dyDescent="0.3"/>
    <row r="1680" s="120" customFormat="1" x14ac:dyDescent="0.3"/>
    <row r="1681" s="120" customFormat="1" x14ac:dyDescent="0.3"/>
    <row r="1682" s="120" customFormat="1" x14ac:dyDescent="0.3"/>
    <row r="1683" s="120" customFormat="1" x14ac:dyDescent="0.3"/>
    <row r="1684" s="120" customFormat="1" x14ac:dyDescent="0.3"/>
    <row r="1685" s="120" customFormat="1" x14ac:dyDescent="0.3"/>
    <row r="1686" s="120" customFormat="1" x14ac:dyDescent="0.3"/>
    <row r="1687" s="120" customFormat="1" x14ac:dyDescent="0.3"/>
    <row r="1688" s="120" customFormat="1" x14ac:dyDescent="0.3"/>
    <row r="1689" s="120" customFormat="1" x14ac:dyDescent="0.3"/>
    <row r="1690" s="120" customFormat="1" x14ac:dyDescent="0.3"/>
    <row r="1691" s="120" customFormat="1" x14ac:dyDescent="0.3"/>
    <row r="1692" s="120" customFormat="1" x14ac:dyDescent="0.3"/>
    <row r="1693" s="120" customFormat="1" x14ac:dyDescent="0.3"/>
    <row r="1694" s="120" customFormat="1" x14ac:dyDescent="0.3"/>
    <row r="1695" s="120" customFormat="1" x14ac:dyDescent="0.3"/>
    <row r="1696" s="120" customFormat="1" x14ac:dyDescent="0.3"/>
    <row r="1697" s="120" customFormat="1" x14ac:dyDescent="0.3"/>
    <row r="1698" s="120" customFormat="1" x14ac:dyDescent="0.3"/>
    <row r="1699" s="120" customFormat="1" x14ac:dyDescent="0.3"/>
    <row r="1700" s="120" customFormat="1" x14ac:dyDescent="0.3"/>
    <row r="1701" s="120" customFormat="1" x14ac:dyDescent="0.3"/>
    <row r="1702" s="120" customFormat="1" x14ac:dyDescent="0.3"/>
    <row r="1703" s="120" customFormat="1" x14ac:dyDescent="0.3"/>
    <row r="1704" s="120" customFormat="1" x14ac:dyDescent="0.3"/>
    <row r="1705" s="120" customFormat="1" x14ac:dyDescent="0.3"/>
    <row r="1706" s="120" customFormat="1" x14ac:dyDescent="0.3"/>
    <row r="1707" s="120" customFormat="1" x14ac:dyDescent="0.3"/>
    <row r="1708" s="120" customFormat="1" x14ac:dyDescent="0.3"/>
    <row r="1709" s="120" customFormat="1" x14ac:dyDescent="0.3"/>
    <row r="1710" s="120" customFormat="1" x14ac:dyDescent="0.3"/>
    <row r="1711" s="120" customFormat="1" x14ac:dyDescent="0.3"/>
    <row r="1712" s="120" customFormat="1" x14ac:dyDescent="0.3"/>
    <row r="1713" s="120" customFormat="1" x14ac:dyDescent="0.3"/>
    <row r="1714" s="120" customFormat="1" x14ac:dyDescent="0.3"/>
    <row r="1715" s="120" customFormat="1" x14ac:dyDescent="0.3"/>
    <row r="1716" s="120" customFormat="1" x14ac:dyDescent="0.3"/>
    <row r="1717" s="120" customFormat="1" x14ac:dyDescent="0.3"/>
    <row r="1718" s="120" customFormat="1" x14ac:dyDescent="0.3"/>
    <row r="1719" s="120" customFormat="1" x14ac:dyDescent="0.3"/>
    <row r="1720" s="120" customFormat="1" x14ac:dyDescent="0.3"/>
    <row r="1721" s="120" customFormat="1" x14ac:dyDescent="0.3"/>
    <row r="1722" s="120" customFormat="1" x14ac:dyDescent="0.3"/>
    <row r="1723" s="120" customFormat="1" x14ac:dyDescent="0.3"/>
    <row r="1724" s="120" customFormat="1" x14ac:dyDescent="0.3"/>
    <row r="1725" s="120" customFormat="1" x14ac:dyDescent="0.3"/>
    <row r="1726" s="120" customFormat="1" x14ac:dyDescent="0.3"/>
    <row r="1727" s="120" customFormat="1" x14ac:dyDescent="0.3"/>
    <row r="1728" s="120" customFormat="1" x14ac:dyDescent="0.3"/>
    <row r="1729" s="120" customFormat="1" x14ac:dyDescent="0.3"/>
    <row r="1730" s="120" customFormat="1" x14ac:dyDescent="0.3"/>
    <row r="1731" s="120" customFormat="1" x14ac:dyDescent="0.3"/>
    <row r="1732" s="120" customFormat="1" x14ac:dyDescent="0.3"/>
    <row r="1733" s="120" customFormat="1" x14ac:dyDescent="0.3"/>
    <row r="1734" s="120" customFormat="1" x14ac:dyDescent="0.3"/>
    <row r="1735" s="120" customFormat="1" x14ac:dyDescent="0.3"/>
    <row r="1736" s="120" customFormat="1" x14ac:dyDescent="0.3"/>
    <row r="1737" s="120" customFormat="1" x14ac:dyDescent="0.3"/>
    <row r="1738" s="120" customFormat="1" x14ac:dyDescent="0.3"/>
    <row r="1739" s="120" customFormat="1" x14ac:dyDescent="0.3"/>
    <row r="1740" s="120" customFormat="1" x14ac:dyDescent="0.3"/>
    <row r="1741" s="120" customFormat="1" x14ac:dyDescent="0.3"/>
    <row r="1742" s="120" customFormat="1" x14ac:dyDescent="0.3"/>
    <row r="1743" s="120" customFormat="1" x14ac:dyDescent="0.3"/>
    <row r="1744" s="120" customFormat="1" x14ac:dyDescent="0.3"/>
    <row r="1745" s="120" customFormat="1" x14ac:dyDescent="0.3"/>
    <row r="1746" s="120" customFormat="1" x14ac:dyDescent="0.3"/>
    <row r="1747" s="120" customFormat="1" x14ac:dyDescent="0.3"/>
    <row r="1748" s="120" customFormat="1" x14ac:dyDescent="0.3"/>
    <row r="1749" s="120" customFormat="1" x14ac:dyDescent="0.3"/>
    <row r="1750" s="120" customFormat="1" x14ac:dyDescent="0.3"/>
    <row r="1751" s="120" customFormat="1" x14ac:dyDescent="0.3"/>
    <row r="1752" s="120" customFormat="1" x14ac:dyDescent="0.3"/>
    <row r="1753" s="120" customFormat="1" x14ac:dyDescent="0.3"/>
    <row r="1754" s="120" customFormat="1" x14ac:dyDescent="0.3"/>
    <row r="1755" s="120" customFormat="1" x14ac:dyDescent="0.3"/>
    <row r="1756" s="120" customFormat="1" x14ac:dyDescent="0.3"/>
    <row r="1757" s="120" customFormat="1" x14ac:dyDescent="0.3"/>
    <row r="1758" s="120" customFormat="1" x14ac:dyDescent="0.3"/>
    <row r="1759" s="120" customFormat="1" x14ac:dyDescent="0.3"/>
    <row r="1760" s="120" customFormat="1" x14ac:dyDescent="0.3"/>
    <row r="1761" s="120" customFormat="1" x14ac:dyDescent="0.3"/>
    <row r="1762" s="120" customFormat="1" x14ac:dyDescent="0.3"/>
    <row r="1763" s="120" customFormat="1" x14ac:dyDescent="0.3"/>
    <row r="1764" s="120" customFormat="1" x14ac:dyDescent="0.3"/>
    <row r="1765" s="120" customFormat="1" x14ac:dyDescent="0.3"/>
    <row r="1766" s="120" customFormat="1" x14ac:dyDescent="0.3"/>
    <row r="1767" s="120" customFormat="1" x14ac:dyDescent="0.3"/>
    <row r="1768" s="120" customFormat="1" x14ac:dyDescent="0.3"/>
    <row r="1769" s="120" customFormat="1" x14ac:dyDescent="0.3"/>
    <row r="1770" s="120" customFormat="1" x14ac:dyDescent="0.3"/>
    <row r="1771" s="120" customFormat="1" x14ac:dyDescent="0.3"/>
    <row r="1772" s="120" customFormat="1" x14ac:dyDescent="0.3"/>
    <row r="1773" s="120" customFormat="1" x14ac:dyDescent="0.3"/>
    <row r="1774" s="120" customFormat="1" x14ac:dyDescent="0.3"/>
    <row r="1775" s="120" customFormat="1" x14ac:dyDescent="0.3"/>
    <row r="1776" s="120" customFormat="1" x14ac:dyDescent="0.3"/>
    <row r="1777" s="120" customFormat="1" x14ac:dyDescent="0.3"/>
    <row r="1778" s="120" customFormat="1" x14ac:dyDescent="0.3"/>
    <row r="1779" s="120" customFormat="1" x14ac:dyDescent="0.3"/>
    <row r="1780" s="120" customFormat="1" x14ac:dyDescent="0.3"/>
    <row r="1781" s="120" customFormat="1" x14ac:dyDescent="0.3"/>
    <row r="1782" s="120" customFormat="1" x14ac:dyDescent="0.3"/>
    <row r="1783" s="120" customFormat="1" x14ac:dyDescent="0.3"/>
    <row r="1784" s="120" customFormat="1" x14ac:dyDescent="0.3"/>
    <row r="1785" s="120" customFormat="1" x14ac:dyDescent="0.3"/>
    <row r="1786" s="120" customFormat="1" x14ac:dyDescent="0.3"/>
    <row r="1787" s="120" customFormat="1" x14ac:dyDescent="0.3"/>
    <row r="1788" s="120" customFormat="1" x14ac:dyDescent="0.3"/>
    <row r="1789" s="120" customFormat="1" x14ac:dyDescent="0.3"/>
    <row r="1790" s="120" customFormat="1" x14ac:dyDescent="0.3"/>
    <row r="1791" s="120" customFormat="1" x14ac:dyDescent="0.3"/>
    <row r="1792" s="120" customFormat="1" x14ac:dyDescent="0.3"/>
    <row r="1793" s="120" customFormat="1" x14ac:dyDescent="0.3"/>
    <row r="1794" s="120" customFormat="1" x14ac:dyDescent="0.3"/>
    <row r="1795" s="120" customFormat="1" x14ac:dyDescent="0.3"/>
    <row r="1796" s="120" customFormat="1" x14ac:dyDescent="0.3"/>
    <row r="1797" s="120" customFormat="1" x14ac:dyDescent="0.3"/>
    <row r="1798" s="120" customFormat="1" x14ac:dyDescent="0.3"/>
    <row r="1799" s="120" customFormat="1" x14ac:dyDescent="0.3"/>
    <row r="1800" s="120" customFormat="1" x14ac:dyDescent="0.3"/>
    <row r="1801" s="120" customFormat="1" x14ac:dyDescent="0.3"/>
    <row r="1802" s="120" customFormat="1" x14ac:dyDescent="0.3"/>
    <row r="1803" s="120" customFormat="1" x14ac:dyDescent="0.3"/>
    <row r="1804" s="120" customFormat="1" x14ac:dyDescent="0.3"/>
    <row r="1805" s="120" customFormat="1" x14ac:dyDescent="0.3"/>
    <row r="1806" s="120" customFormat="1" x14ac:dyDescent="0.3"/>
    <row r="1807" s="120" customFormat="1" x14ac:dyDescent="0.3"/>
    <row r="1808" s="120" customFormat="1" x14ac:dyDescent="0.3"/>
    <row r="1809" s="120" customFormat="1" x14ac:dyDescent="0.3"/>
    <row r="1810" s="120" customFormat="1" x14ac:dyDescent="0.3"/>
    <row r="1811" s="120" customFormat="1" x14ac:dyDescent="0.3"/>
    <row r="1812" s="120" customFormat="1" x14ac:dyDescent="0.3"/>
    <row r="1813" s="120" customFormat="1" x14ac:dyDescent="0.3"/>
    <row r="1814" s="120" customFormat="1" x14ac:dyDescent="0.3"/>
    <row r="1815" s="120" customFormat="1" x14ac:dyDescent="0.3"/>
    <row r="1816" s="120" customFormat="1" x14ac:dyDescent="0.3"/>
    <row r="1817" s="120" customFormat="1" x14ac:dyDescent="0.3"/>
    <row r="1818" s="120" customFormat="1" x14ac:dyDescent="0.3"/>
    <row r="1819" s="120" customFormat="1" x14ac:dyDescent="0.3"/>
    <row r="1820" s="120" customFormat="1" x14ac:dyDescent="0.3"/>
    <row r="1821" s="120" customFormat="1" x14ac:dyDescent="0.3"/>
    <row r="1822" s="120" customFormat="1" x14ac:dyDescent="0.3"/>
    <row r="1823" s="120" customFormat="1" x14ac:dyDescent="0.3"/>
    <row r="1824" s="120" customFormat="1" x14ac:dyDescent="0.3"/>
    <row r="1825" s="120" customFormat="1" x14ac:dyDescent="0.3"/>
    <row r="1826" s="120" customFormat="1" x14ac:dyDescent="0.3"/>
    <row r="1827" s="120" customFormat="1" x14ac:dyDescent="0.3"/>
    <row r="1828" s="120" customFormat="1" x14ac:dyDescent="0.3"/>
    <row r="1829" s="120" customFormat="1" x14ac:dyDescent="0.3"/>
    <row r="1830" s="120" customFormat="1" x14ac:dyDescent="0.3"/>
    <row r="1831" s="120" customFormat="1" x14ac:dyDescent="0.3"/>
    <row r="1832" s="120" customFormat="1" x14ac:dyDescent="0.3"/>
    <row r="1833" s="120" customFormat="1" x14ac:dyDescent="0.3"/>
    <row r="1834" s="120" customFormat="1" x14ac:dyDescent="0.3"/>
    <row r="1835" s="120" customFormat="1" x14ac:dyDescent="0.3"/>
    <row r="1836" s="120" customFormat="1" x14ac:dyDescent="0.3"/>
    <row r="1837" s="120" customFormat="1" x14ac:dyDescent="0.3"/>
    <row r="1838" s="120" customFormat="1" x14ac:dyDescent="0.3"/>
    <row r="1839" s="120" customFormat="1" x14ac:dyDescent="0.3"/>
    <row r="1840" s="120" customFormat="1" x14ac:dyDescent="0.3"/>
    <row r="1841" s="120" customFormat="1" x14ac:dyDescent="0.3"/>
    <row r="1842" s="120" customFormat="1" x14ac:dyDescent="0.3"/>
    <row r="1843" s="120" customFormat="1" x14ac:dyDescent="0.3"/>
    <row r="1844" s="120" customFormat="1" x14ac:dyDescent="0.3"/>
    <row r="1845" s="120" customFormat="1" x14ac:dyDescent="0.3"/>
    <row r="1846" s="120" customFormat="1" x14ac:dyDescent="0.3"/>
    <row r="1847" s="120" customFormat="1" x14ac:dyDescent="0.3"/>
    <row r="1848" s="120" customFormat="1" x14ac:dyDescent="0.3"/>
    <row r="1849" s="120" customFormat="1" x14ac:dyDescent="0.3"/>
    <row r="1850" s="120" customFormat="1" x14ac:dyDescent="0.3"/>
    <row r="1851" s="120" customFormat="1" x14ac:dyDescent="0.3"/>
    <row r="1852" s="120" customFormat="1" x14ac:dyDescent="0.3"/>
    <row r="1853" s="120" customFormat="1" x14ac:dyDescent="0.3"/>
    <row r="1854" s="120" customFormat="1" x14ac:dyDescent="0.3"/>
    <row r="1855" s="120" customFormat="1" x14ac:dyDescent="0.3"/>
    <row r="1856" s="120" customFormat="1" x14ac:dyDescent="0.3"/>
    <row r="1857" s="120" customFormat="1" x14ac:dyDescent="0.3"/>
    <row r="1858" s="120" customFormat="1" x14ac:dyDescent="0.3"/>
    <row r="1859" s="120" customFormat="1" x14ac:dyDescent="0.3"/>
    <row r="1860" s="120" customFormat="1" x14ac:dyDescent="0.3"/>
    <row r="1861" s="120" customFormat="1" x14ac:dyDescent="0.3"/>
    <row r="1862" s="120" customFormat="1" x14ac:dyDescent="0.3"/>
    <row r="1863" s="120" customFormat="1" x14ac:dyDescent="0.3"/>
    <row r="1864" s="120" customFormat="1" x14ac:dyDescent="0.3"/>
    <row r="1865" s="120" customFormat="1" x14ac:dyDescent="0.3"/>
    <row r="1866" s="120" customFormat="1" x14ac:dyDescent="0.3"/>
    <row r="1867" s="120" customFormat="1" x14ac:dyDescent="0.3"/>
    <row r="1868" s="120" customFormat="1" x14ac:dyDescent="0.3"/>
    <row r="1869" s="120" customFormat="1" x14ac:dyDescent="0.3"/>
    <row r="1870" s="120" customFormat="1" x14ac:dyDescent="0.3"/>
    <row r="1871" s="120" customFormat="1" x14ac:dyDescent="0.3"/>
    <row r="1872" s="120" customFormat="1" x14ac:dyDescent="0.3"/>
    <row r="1873" s="120" customFormat="1" x14ac:dyDescent="0.3"/>
    <row r="1874" s="120" customFormat="1" x14ac:dyDescent="0.3"/>
    <row r="1875" s="120" customFormat="1" x14ac:dyDescent="0.3"/>
    <row r="1876" s="120" customFormat="1" x14ac:dyDescent="0.3"/>
    <row r="1877" s="120" customFormat="1" x14ac:dyDescent="0.3"/>
    <row r="1878" s="120" customFormat="1" x14ac:dyDescent="0.3"/>
    <row r="1879" s="120" customFormat="1" x14ac:dyDescent="0.3"/>
    <row r="1880" s="120" customFormat="1" x14ac:dyDescent="0.3"/>
    <row r="1881" s="120" customFormat="1" x14ac:dyDescent="0.3"/>
    <row r="1882" s="120" customFormat="1" x14ac:dyDescent="0.3"/>
    <row r="1883" s="120" customFormat="1" x14ac:dyDescent="0.3"/>
    <row r="1884" s="120" customFormat="1" x14ac:dyDescent="0.3"/>
    <row r="1885" s="120" customFormat="1" x14ac:dyDescent="0.3"/>
    <row r="1886" s="120" customFormat="1" x14ac:dyDescent="0.3"/>
    <row r="1887" s="120" customFormat="1" x14ac:dyDescent="0.3"/>
    <row r="1888" s="120" customFormat="1" x14ac:dyDescent="0.3"/>
    <row r="1889" s="120" customFormat="1" x14ac:dyDescent="0.3"/>
    <row r="1890" s="120" customFormat="1" x14ac:dyDescent="0.3"/>
    <row r="1891" s="120" customFormat="1" x14ac:dyDescent="0.3"/>
    <row r="1892" s="120" customFormat="1" x14ac:dyDescent="0.3"/>
    <row r="1893" s="120" customFormat="1" x14ac:dyDescent="0.3"/>
    <row r="1894" s="120" customFormat="1" x14ac:dyDescent="0.3"/>
    <row r="1895" s="120" customFormat="1" x14ac:dyDescent="0.3"/>
    <row r="1896" s="120" customFormat="1" x14ac:dyDescent="0.3"/>
    <row r="1897" s="120" customFormat="1" x14ac:dyDescent="0.3"/>
    <row r="1898" s="120" customFormat="1" x14ac:dyDescent="0.3"/>
    <row r="1899" s="120" customFormat="1" x14ac:dyDescent="0.3"/>
    <row r="1900" s="120" customFormat="1" x14ac:dyDescent="0.3"/>
    <row r="1901" s="120" customFormat="1" x14ac:dyDescent="0.3"/>
    <row r="1902" s="120" customFormat="1" x14ac:dyDescent="0.3"/>
    <row r="1903" s="120" customFormat="1" x14ac:dyDescent="0.3"/>
    <row r="1904" s="120" customFormat="1" x14ac:dyDescent="0.3"/>
    <row r="1905" s="120" customFormat="1" x14ac:dyDescent="0.3"/>
    <row r="1906" s="120" customFormat="1" x14ac:dyDescent="0.3"/>
    <row r="1907" s="120" customFormat="1" x14ac:dyDescent="0.3"/>
    <row r="1908" s="120" customFormat="1" x14ac:dyDescent="0.3"/>
    <row r="1909" s="120" customFormat="1" x14ac:dyDescent="0.3"/>
    <row r="1910" s="120" customFormat="1" x14ac:dyDescent="0.3"/>
    <row r="1911" s="120" customFormat="1" x14ac:dyDescent="0.3"/>
    <row r="1912" s="120" customFormat="1" x14ac:dyDescent="0.3"/>
    <row r="1913" s="120" customFormat="1" x14ac:dyDescent="0.3"/>
    <row r="1914" s="120" customFormat="1" x14ac:dyDescent="0.3"/>
    <row r="1915" s="120" customFormat="1" x14ac:dyDescent="0.3"/>
    <row r="1916" s="120" customFormat="1" x14ac:dyDescent="0.3"/>
    <row r="1917" s="120" customFormat="1" x14ac:dyDescent="0.3"/>
    <row r="1918" s="120" customFormat="1" x14ac:dyDescent="0.3"/>
    <row r="1919" s="120" customFormat="1" x14ac:dyDescent="0.3"/>
    <row r="1920" s="120" customFormat="1" x14ac:dyDescent="0.3"/>
    <row r="1921" s="120" customFormat="1" x14ac:dyDescent="0.3"/>
    <row r="1922" s="120" customFormat="1" x14ac:dyDescent="0.3"/>
    <row r="1923" s="120" customFormat="1" x14ac:dyDescent="0.3"/>
    <row r="1924" s="120" customFormat="1" x14ac:dyDescent="0.3"/>
    <row r="1925" s="120" customFormat="1" x14ac:dyDescent="0.3"/>
    <row r="1926" s="120" customFormat="1" x14ac:dyDescent="0.3"/>
    <row r="1927" s="120" customFormat="1" x14ac:dyDescent="0.3"/>
    <row r="1928" s="120" customFormat="1" x14ac:dyDescent="0.3"/>
    <row r="1929" s="120" customFormat="1" x14ac:dyDescent="0.3"/>
    <row r="1930" s="120" customFormat="1" x14ac:dyDescent="0.3"/>
    <row r="1931" s="120" customFormat="1" x14ac:dyDescent="0.3"/>
    <row r="1932" s="120" customFormat="1" x14ac:dyDescent="0.3"/>
    <row r="1933" s="120" customFormat="1" x14ac:dyDescent="0.3"/>
    <row r="1934" s="120" customFormat="1" x14ac:dyDescent="0.3"/>
    <row r="1935" s="120" customFormat="1" x14ac:dyDescent="0.3"/>
    <row r="1936" s="120" customFormat="1" x14ac:dyDescent="0.3"/>
    <row r="1937" s="120" customFormat="1" x14ac:dyDescent="0.3"/>
    <row r="1938" s="120" customFormat="1" x14ac:dyDescent="0.3"/>
    <row r="1939" s="120" customFormat="1" x14ac:dyDescent="0.3"/>
    <row r="1940" s="120" customFormat="1" x14ac:dyDescent="0.3"/>
    <row r="1941" s="120" customFormat="1" x14ac:dyDescent="0.3"/>
    <row r="1942" s="120" customFormat="1" x14ac:dyDescent="0.3"/>
    <row r="1943" s="120" customFormat="1" x14ac:dyDescent="0.3"/>
    <row r="1944" s="120" customFormat="1" x14ac:dyDescent="0.3"/>
    <row r="1945" s="120" customFormat="1" x14ac:dyDescent="0.3"/>
    <row r="1946" s="120" customFormat="1" x14ac:dyDescent="0.3"/>
    <row r="1947" s="120" customFormat="1" x14ac:dyDescent="0.3"/>
    <row r="1948" s="120" customFormat="1" x14ac:dyDescent="0.3"/>
    <row r="1949" s="120" customFormat="1" x14ac:dyDescent="0.3"/>
    <row r="1950" s="120" customFormat="1" x14ac:dyDescent="0.3"/>
    <row r="1951" s="120" customFormat="1" x14ac:dyDescent="0.3"/>
    <row r="1952" s="120" customFormat="1" x14ac:dyDescent="0.3"/>
    <row r="1953" s="120" customFormat="1" x14ac:dyDescent="0.3"/>
    <row r="1954" s="120" customFormat="1" x14ac:dyDescent="0.3"/>
    <row r="1955" s="120" customFormat="1" x14ac:dyDescent="0.3"/>
    <row r="1956" s="120" customFormat="1" x14ac:dyDescent="0.3"/>
    <row r="1957" s="120" customFormat="1" x14ac:dyDescent="0.3"/>
    <row r="1958" s="120" customFormat="1" x14ac:dyDescent="0.3"/>
    <row r="1959" s="120" customFormat="1" x14ac:dyDescent="0.3"/>
    <row r="1960" s="120" customFormat="1" x14ac:dyDescent="0.3"/>
    <row r="1961" s="120" customFormat="1" x14ac:dyDescent="0.3"/>
    <row r="1962" s="120" customFormat="1" x14ac:dyDescent="0.3"/>
    <row r="1963" s="120" customFormat="1" x14ac:dyDescent="0.3"/>
    <row r="1964" s="120" customFormat="1" x14ac:dyDescent="0.3"/>
    <row r="1965" s="120" customFormat="1" x14ac:dyDescent="0.3"/>
    <row r="1966" s="120" customFormat="1" x14ac:dyDescent="0.3"/>
    <row r="1967" s="120" customFormat="1" x14ac:dyDescent="0.3"/>
    <row r="1968" s="120" customFormat="1" x14ac:dyDescent="0.3"/>
    <row r="1969" s="120" customFormat="1" x14ac:dyDescent="0.3"/>
    <row r="1970" s="120" customFormat="1" x14ac:dyDescent="0.3"/>
    <row r="1971" s="120" customFormat="1" x14ac:dyDescent="0.3"/>
    <row r="1972" s="120" customFormat="1" x14ac:dyDescent="0.3"/>
    <row r="1973" s="120" customFormat="1" x14ac:dyDescent="0.3"/>
    <row r="1974" s="120" customFormat="1" x14ac:dyDescent="0.3"/>
    <row r="1975" s="120" customFormat="1" x14ac:dyDescent="0.3"/>
    <row r="1976" s="120" customFormat="1" x14ac:dyDescent="0.3"/>
    <row r="1977" s="120" customFormat="1" x14ac:dyDescent="0.3"/>
    <row r="1978" s="120" customFormat="1" x14ac:dyDescent="0.3"/>
    <row r="1979" s="120" customFormat="1" x14ac:dyDescent="0.3"/>
    <row r="1980" s="120" customFormat="1" x14ac:dyDescent="0.3"/>
    <row r="1981" s="120" customFormat="1" x14ac:dyDescent="0.3"/>
    <row r="1982" s="120" customFormat="1" x14ac:dyDescent="0.3"/>
    <row r="1983" s="120" customFormat="1" x14ac:dyDescent="0.3"/>
    <row r="1984" s="120" customFormat="1" x14ac:dyDescent="0.3"/>
    <row r="1985" s="120" customFormat="1" x14ac:dyDescent="0.3"/>
    <row r="1986" s="120" customFormat="1" x14ac:dyDescent="0.3"/>
    <row r="1987" s="120" customFormat="1" x14ac:dyDescent="0.3"/>
    <row r="1988" s="120" customFormat="1" x14ac:dyDescent="0.3"/>
    <row r="1989" s="120" customFormat="1" x14ac:dyDescent="0.3"/>
    <row r="1990" s="120" customFormat="1" x14ac:dyDescent="0.3"/>
    <row r="1991" s="120" customFormat="1" x14ac:dyDescent="0.3"/>
    <row r="1992" s="120" customFormat="1" x14ac:dyDescent="0.3"/>
    <row r="1993" s="120" customFormat="1" x14ac:dyDescent="0.3"/>
    <row r="1994" s="120" customFormat="1" x14ac:dyDescent="0.3"/>
    <row r="1995" s="120" customFormat="1" x14ac:dyDescent="0.3"/>
    <row r="1996" s="120" customFormat="1" x14ac:dyDescent="0.3"/>
    <row r="1997" s="120" customFormat="1" x14ac:dyDescent="0.3"/>
    <row r="1998" s="120" customFormat="1" x14ac:dyDescent="0.3"/>
    <row r="1999" s="120" customFormat="1" x14ac:dyDescent="0.3"/>
    <row r="2000" s="120" customFormat="1" x14ac:dyDescent="0.3"/>
    <row r="2001" s="120" customFormat="1" x14ac:dyDescent="0.3"/>
    <row r="2002" s="120" customFormat="1" x14ac:dyDescent="0.3"/>
    <row r="2003" s="120" customFormat="1" x14ac:dyDescent="0.3"/>
    <row r="2004" s="120" customFormat="1" x14ac:dyDescent="0.3"/>
    <row r="2005" s="120" customFormat="1" x14ac:dyDescent="0.3"/>
    <row r="2006" s="120" customFormat="1" x14ac:dyDescent="0.3"/>
    <row r="2007" s="120" customFormat="1" x14ac:dyDescent="0.3"/>
    <row r="2008" s="120" customFormat="1" x14ac:dyDescent="0.3"/>
    <row r="2009" s="120" customFormat="1" x14ac:dyDescent="0.3"/>
    <row r="2010" s="120" customFormat="1" x14ac:dyDescent="0.3"/>
    <row r="2011" s="120" customFormat="1" x14ac:dyDescent="0.3"/>
    <row r="2012" s="120" customFormat="1" x14ac:dyDescent="0.3"/>
    <row r="2013" s="120" customFormat="1" x14ac:dyDescent="0.3"/>
    <row r="2014" s="120" customFormat="1" x14ac:dyDescent="0.3"/>
    <row r="2015" s="120" customFormat="1" x14ac:dyDescent="0.3"/>
    <row r="2016" s="120" customFormat="1" x14ac:dyDescent="0.3"/>
    <row r="2017" s="120" customFormat="1" x14ac:dyDescent="0.3"/>
    <row r="2018" s="120" customFormat="1" x14ac:dyDescent="0.3"/>
    <row r="2019" s="120" customFormat="1" x14ac:dyDescent="0.3"/>
    <row r="2020" s="120" customFormat="1" x14ac:dyDescent="0.3"/>
    <row r="2021" s="120" customFormat="1" x14ac:dyDescent="0.3"/>
    <row r="2022" s="120" customFormat="1" x14ac:dyDescent="0.3"/>
    <row r="2023" s="120" customFormat="1" x14ac:dyDescent="0.3"/>
    <row r="2024" s="120" customFormat="1" x14ac:dyDescent="0.3"/>
    <row r="2025" s="120" customFormat="1" x14ac:dyDescent="0.3"/>
    <row r="2026" s="120" customFormat="1" x14ac:dyDescent="0.3"/>
    <row r="2027" s="120" customFormat="1" x14ac:dyDescent="0.3"/>
    <row r="2028" s="120" customFormat="1" x14ac:dyDescent="0.3"/>
    <row r="2029" s="120" customFormat="1" x14ac:dyDescent="0.3"/>
    <row r="2030" s="120" customFormat="1" x14ac:dyDescent="0.3"/>
    <row r="2031" s="120" customFormat="1" x14ac:dyDescent="0.3"/>
    <row r="2032" s="120" customFormat="1" x14ac:dyDescent="0.3"/>
    <row r="2033" s="120" customFormat="1" x14ac:dyDescent="0.3"/>
    <row r="2034" s="120" customFormat="1" x14ac:dyDescent="0.3"/>
    <row r="2035" s="120" customFormat="1" x14ac:dyDescent="0.3"/>
    <row r="2036" s="120" customFormat="1" x14ac:dyDescent="0.3"/>
    <row r="2037" s="120" customFormat="1" x14ac:dyDescent="0.3"/>
    <row r="2038" s="120" customFormat="1" x14ac:dyDescent="0.3"/>
    <row r="2039" s="120" customFormat="1" x14ac:dyDescent="0.3"/>
    <row r="2040" s="120" customFormat="1" x14ac:dyDescent="0.3"/>
    <row r="2041" s="120" customFormat="1" x14ac:dyDescent="0.3"/>
    <row r="2042" s="120" customFormat="1" x14ac:dyDescent="0.3"/>
    <row r="2043" s="120" customFormat="1" x14ac:dyDescent="0.3"/>
    <row r="2044" s="120" customFormat="1" x14ac:dyDescent="0.3"/>
    <row r="2045" s="120" customFormat="1" x14ac:dyDescent="0.3"/>
    <row r="2046" s="120" customFormat="1" x14ac:dyDescent="0.3"/>
    <row r="2047" s="120" customFormat="1" x14ac:dyDescent="0.3"/>
    <row r="2048" s="120" customFormat="1" x14ac:dyDescent="0.3"/>
    <row r="2049" s="120" customFormat="1" x14ac:dyDescent="0.3"/>
    <row r="2050" s="120" customFormat="1" x14ac:dyDescent="0.3"/>
    <row r="2051" s="120" customFormat="1" x14ac:dyDescent="0.3"/>
    <row r="2052" s="120" customFormat="1" x14ac:dyDescent="0.3"/>
    <row r="2053" s="120" customFormat="1" x14ac:dyDescent="0.3"/>
    <row r="2054" s="120" customFormat="1" x14ac:dyDescent="0.3"/>
    <row r="2055" s="120" customFormat="1" x14ac:dyDescent="0.3"/>
    <row r="2056" s="120" customFormat="1" x14ac:dyDescent="0.3"/>
    <row r="2057" s="120" customFormat="1" x14ac:dyDescent="0.3"/>
    <row r="2058" s="120" customFormat="1" x14ac:dyDescent="0.3"/>
    <row r="2059" s="120" customFormat="1" x14ac:dyDescent="0.3"/>
    <row r="2060" s="120" customFormat="1" x14ac:dyDescent="0.3"/>
    <row r="2061" s="120" customFormat="1" x14ac:dyDescent="0.3"/>
    <row r="2062" s="120" customFormat="1" x14ac:dyDescent="0.3"/>
    <row r="2063" s="120" customFormat="1" x14ac:dyDescent="0.3"/>
    <row r="2064" s="120" customFormat="1" x14ac:dyDescent="0.3"/>
    <row r="2065" s="120" customFormat="1" x14ac:dyDescent="0.3"/>
    <row r="2066" s="120" customFormat="1" x14ac:dyDescent="0.3"/>
    <row r="2067" s="120" customFormat="1" x14ac:dyDescent="0.3"/>
    <row r="2068" s="120" customFormat="1" x14ac:dyDescent="0.3"/>
    <row r="2069" s="120" customFormat="1" x14ac:dyDescent="0.3"/>
    <row r="2070" s="120" customFormat="1" x14ac:dyDescent="0.3"/>
    <row r="2071" s="120" customFormat="1" x14ac:dyDescent="0.3"/>
    <row r="2072" s="120" customFormat="1" x14ac:dyDescent="0.3"/>
    <row r="2073" s="120" customFormat="1" x14ac:dyDescent="0.3"/>
    <row r="2074" s="120" customFormat="1" x14ac:dyDescent="0.3"/>
    <row r="2075" s="120" customFormat="1" x14ac:dyDescent="0.3"/>
    <row r="2076" s="120" customFormat="1" x14ac:dyDescent="0.3"/>
    <row r="2077" s="120" customFormat="1" x14ac:dyDescent="0.3"/>
    <row r="2078" s="120" customFormat="1" x14ac:dyDescent="0.3"/>
    <row r="2079" s="120" customFormat="1" x14ac:dyDescent="0.3"/>
    <row r="2080" s="120" customFormat="1" x14ac:dyDescent="0.3"/>
    <row r="2081" s="120" customFormat="1" x14ac:dyDescent="0.3"/>
    <row r="2082" s="120" customFormat="1" x14ac:dyDescent="0.3"/>
    <row r="2083" s="120" customFormat="1" x14ac:dyDescent="0.3"/>
    <row r="2084" s="120" customFormat="1" x14ac:dyDescent="0.3"/>
    <row r="2085" s="120" customFormat="1" x14ac:dyDescent="0.3"/>
    <row r="2086" s="120" customFormat="1" x14ac:dyDescent="0.3"/>
    <row r="2087" s="120" customFormat="1" x14ac:dyDescent="0.3"/>
    <row r="2088" s="120" customFormat="1" x14ac:dyDescent="0.3"/>
    <row r="2089" s="120" customFormat="1" x14ac:dyDescent="0.3"/>
    <row r="2090" s="120" customFormat="1" x14ac:dyDescent="0.3"/>
    <row r="2091" s="120" customFormat="1" x14ac:dyDescent="0.3"/>
    <row r="2092" s="120" customFormat="1" x14ac:dyDescent="0.3"/>
    <row r="2093" s="120" customFormat="1" x14ac:dyDescent="0.3"/>
    <row r="2094" s="120" customFormat="1" x14ac:dyDescent="0.3"/>
    <row r="2095" s="120" customFormat="1" x14ac:dyDescent="0.3"/>
    <row r="2096" s="120" customFormat="1" x14ac:dyDescent="0.3"/>
    <row r="2097" s="120" customFormat="1" x14ac:dyDescent="0.3"/>
    <row r="2098" s="120" customFormat="1" x14ac:dyDescent="0.3"/>
    <row r="2099" s="120" customFormat="1" x14ac:dyDescent="0.3"/>
    <row r="2100" s="120" customFormat="1" x14ac:dyDescent="0.3"/>
    <row r="2101" s="120" customFormat="1" x14ac:dyDescent="0.3"/>
    <row r="2102" s="120" customFormat="1" x14ac:dyDescent="0.3"/>
    <row r="2103" s="120" customFormat="1" x14ac:dyDescent="0.3"/>
    <row r="2104" s="120" customFormat="1" x14ac:dyDescent="0.3"/>
    <row r="2105" s="120" customFormat="1" x14ac:dyDescent="0.3"/>
    <row r="2106" s="120" customFormat="1" x14ac:dyDescent="0.3"/>
    <row r="2107" s="120" customFormat="1" x14ac:dyDescent="0.3"/>
    <row r="2108" s="120" customFormat="1" x14ac:dyDescent="0.3"/>
    <row r="2109" s="120" customFormat="1" x14ac:dyDescent="0.3"/>
    <row r="2110" s="120" customFormat="1" x14ac:dyDescent="0.3"/>
    <row r="2111" s="120" customFormat="1" x14ac:dyDescent="0.3"/>
    <row r="2112" s="120" customFormat="1" x14ac:dyDescent="0.3"/>
    <row r="2113" s="120" customFormat="1" x14ac:dyDescent="0.3"/>
    <row r="2114" s="120" customFormat="1" x14ac:dyDescent="0.3"/>
    <row r="2115" s="120" customFormat="1" x14ac:dyDescent="0.3"/>
    <row r="2116" s="120" customFormat="1" x14ac:dyDescent="0.3"/>
    <row r="2117" s="120" customFormat="1" x14ac:dyDescent="0.3"/>
    <row r="2118" s="120" customFormat="1" x14ac:dyDescent="0.3"/>
    <row r="2119" s="120" customFormat="1" x14ac:dyDescent="0.3"/>
    <row r="2120" s="120" customFormat="1" x14ac:dyDescent="0.3"/>
    <row r="2121" s="120" customFormat="1" x14ac:dyDescent="0.3"/>
    <row r="2122" s="120" customFormat="1" x14ac:dyDescent="0.3"/>
    <row r="2123" s="120" customFormat="1" x14ac:dyDescent="0.3"/>
    <row r="2124" s="120" customFormat="1" x14ac:dyDescent="0.3"/>
    <row r="2125" s="120" customFormat="1" x14ac:dyDescent="0.3"/>
    <row r="2126" s="120" customFormat="1" x14ac:dyDescent="0.3"/>
    <row r="2127" s="120" customFormat="1" x14ac:dyDescent="0.3"/>
    <row r="2128" s="120" customFormat="1" x14ac:dyDescent="0.3"/>
    <row r="2129" s="120" customFormat="1" x14ac:dyDescent="0.3"/>
    <row r="2130" s="120" customFormat="1" x14ac:dyDescent="0.3"/>
    <row r="2131" s="120" customFormat="1" x14ac:dyDescent="0.3"/>
    <row r="2132" s="120" customFormat="1" x14ac:dyDescent="0.3"/>
    <row r="2133" s="120" customFormat="1" x14ac:dyDescent="0.3"/>
    <row r="2134" s="120" customFormat="1" x14ac:dyDescent="0.3"/>
    <row r="2135" s="120" customFormat="1" x14ac:dyDescent="0.3"/>
    <row r="2136" s="120" customFormat="1" x14ac:dyDescent="0.3"/>
    <row r="2137" s="120" customFormat="1" x14ac:dyDescent="0.3"/>
    <row r="2138" s="120" customFormat="1" x14ac:dyDescent="0.3"/>
    <row r="2139" s="120" customFormat="1" x14ac:dyDescent="0.3"/>
    <row r="2140" s="120" customFormat="1" x14ac:dyDescent="0.3"/>
    <row r="2141" s="120" customFormat="1" x14ac:dyDescent="0.3"/>
    <row r="2142" s="120" customFormat="1" x14ac:dyDescent="0.3"/>
    <row r="2143" s="120" customFormat="1" x14ac:dyDescent="0.3"/>
    <row r="2144" s="120" customFormat="1" x14ac:dyDescent="0.3"/>
    <row r="2145" s="120" customFormat="1" x14ac:dyDescent="0.3"/>
    <row r="2146" s="120" customFormat="1" x14ac:dyDescent="0.3"/>
    <row r="2147" s="120" customFormat="1" x14ac:dyDescent="0.3"/>
    <row r="2148" s="120" customFormat="1" x14ac:dyDescent="0.3"/>
    <row r="2149" s="120" customFormat="1" x14ac:dyDescent="0.3"/>
    <row r="2150" s="120" customFormat="1" x14ac:dyDescent="0.3"/>
    <row r="2151" s="120" customFormat="1" x14ac:dyDescent="0.3"/>
    <row r="2152" s="120" customFormat="1" x14ac:dyDescent="0.3"/>
    <row r="2153" s="120" customFormat="1" x14ac:dyDescent="0.3"/>
    <row r="2154" s="120" customFormat="1" x14ac:dyDescent="0.3"/>
    <row r="2155" s="120" customFormat="1" x14ac:dyDescent="0.3"/>
    <row r="2156" s="120" customFormat="1" x14ac:dyDescent="0.3"/>
    <row r="2157" s="120" customFormat="1" x14ac:dyDescent="0.3"/>
    <row r="2158" s="120" customFormat="1" x14ac:dyDescent="0.3"/>
    <row r="2159" s="120" customFormat="1" x14ac:dyDescent="0.3"/>
    <row r="2160" s="120" customFormat="1" x14ac:dyDescent="0.3"/>
    <row r="2161" s="120" customFormat="1" x14ac:dyDescent="0.3"/>
    <row r="2162" s="120" customFormat="1" x14ac:dyDescent="0.3"/>
    <row r="2163" s="120" customFormat="1" x14ac:dyDescent="0.3"/>
    <row r="2164" s="120" customFormat="1" x14ac:dyDescent="0.3"/>
    <row r="2165" s="120" customFormat="1" x14ac:dyDescent="0.3"/>
    <row r="2166" s="120" customFormat="1" x14ac:dyDescent="0.3"/>
    <row r="2167" s="120" customFormat="1" x14ac:dyDescent="0.3"/>
    <row r="2168" s="120" customFormat="1" x14ac:dyDescent="0.3"/>
    <row r="2169" s="120" customFormat="1" x14ac:dyDescent="0.3"/>
    <row r="2170" s="120" customFormat="1" x14ac:dyDescent="0.3"/>
    <row r="2171" s="120" customFormat="1" x14ac:dyDescent="0.3"/>
    <row r="2172" s="120" customFormat="1" x14ac:dyDescent="0.3"/>
    <row r="2173" s="120" customFormat="1" x14ac:dyDescent="0.3"/>
    <row r="2174" s="120" customFormat="1" x14ac:dyDescent="0.3"/>
    <row r="2175" s="120" customFormat="1" x14ac:dyDescent="0.3"/>
    <row r="2176" s="120" customFormat="1" x14ac:dyDescent="0.3"/>
    <row r="2177" s="120" customFormat="1" x14ac:dyDescent="0.3"/>
    <row r="2178" s="120" customFormat="1" x14ac:dyDescent="0.3"/>
    <row r="2179" s="120" customFormat="1" x14ac:dyDescent="0.3"/>
    <row r="2180" s="120" customFormat="1" x14ac:dyDescent="0.3"/>
    <row r="2181" s="120" customFormat="1" x14ac:dyDescent="0.3"/>
    <row r="2182" s="120" customFormat="1" x14ac:dyDescent="0.3"/>
    <row r="2183" s="120" customFormat="1" x14ac:dyDescent="0.3"/>
    <row r="2184" s="120" customFormat="1" x14ac:dyDescent="0.3"/>
    <row r="2185" s="120" customFormat="1" x14ac:dyDescent="0.3"/>
    <row r="2186" s="120" customFormat="1" x14ac:dyDescent="0.3"/>
    <row r="2187" s="120" customFormat="1" x14ac:dyDescent="0.3"/>
    <row r="2188" s="120" customFormat="1" x14ac:dyDescent="0.3"/>
    <row r="2189" s="120" customFormat="1" x14ac:dyDescent="0.3"/>
    <row r="2190" s="120" customFormat="1" x14ac:dyDescent="0.3"/>
    <row r="2191" s="120" customFormat="1" x14ac:dyDescent="0.3"/>
    <row r="2192" s="120" customFormat="1" x14ac:dyDescent="0.3"/>
    <row r="2193" s="120" customFormat="1" x14ac:dyDescent="0.3"/>
    <row r="2194" s="120" customFormat="1" x14ac:dyDescent="0.3"/>
    <row r="2195" s="120" customFormat="1" x14ac:dyDescent="0.3"/>
    <row r="2196" s="120" customFormat="1" x14ac:dyDescent="0.3"/>
    <row r="2197" s="120" customFormat="1" x14ac:dyDescent="0.3"/>
    <row r="2198" s="120" customFormat="1" x14ac:dyDescent="0.3"/>
    <row r="2199" s="120" customFormat="1" x14ac:dyDescent="0.3"/>
    <row r="2200" s="120" customFormat="1" x14ac:dyDescent="0.3"/>
    <row r="2201" s="120" customFormat="1" x14ac:dyDescent="0.3"/>
    <row r="2202" s="120" customFormat="1" x14ac:dyDescent="0.3"/>
    <row r="2203" s="120" customFormat="1" x14ac:dyDescent="0.3"/>
    <row r="2204" s="120" customFormat="1" x14ac:dyDescent="0.3"/>
    <row r="2205" s="120" customFormat="1" x14ac:dyDescent="0.3"/>
    <row r="2206" s="120" customFormat="1" x14ac:dyDescent="0.3"/>
    <row r="2207" s="120" customFormat="1" x14ac:dyDescent="0.3"/>
    <row r="2208" s="120" customFormat="1" x14ac:dyDescent="0.3"/>
    <row r="2209" s="120" customFormat="1" x14ac:dyDescent="0.3"/>
    <row r="2210" s="120" customFormat="1" x14ac:dyDescent="0.3"/>
    <row r="2211" s="120" customFormat="1" x14ac:dyDescent="0.3"/>
    <row r="2212" s="120" customFormat="1" x14ac:dyDescent="0.3"/>
    <row r="2213" s="120" customFormat="1" x14ac:dyDescent="0.3"/>
    <row r="2214" s="120" customFormat="1" x14ac:dyDescent="0.3"/>
    <row r="2215" s="120" customFormat="1" x14ac:dyDescent="0.3"/>
    <row r="2216" s="120" customFormat="1" x14ac:dyDescent="0.3"/>
    <row r="2217" s="120" customFormat="1" x14ac:dyDescent="0.3"/>
    <row r="2218" s="120" customFormat="1" x14ac:dyDescent="0.3"/>
    <row r="2219" s="120" customFormat="1" x14ac:dyDescent="0.3"/>
    <row r="2220" s="120" customFormat="1" x14ac:dyDescent="0.3"/>
    <row r="2221" s="120" customFormat="1" x14ac:dyDescent="0.3"/>
    <row r="2222" s="120" customFormat="1" x14ac:dyDescent="0.3"/>
    <row r="2223" s="120" customFormat="1" x14ac:dyDescent="0.3"/>
    <row r="2224" s="120" customFormat="1" x14ac:dyDescent="0.3"/>
    <row r="2225" s="120" customFormat="1" x14ac:dyDescent="0.3"/>
    <row r="2226" s="120" customFormat="1" x14ac:dyDescent="0.3"/>
    <row r="2227" s="120" customFormat="1" x14ac:dyDescent="0.3"/>
    <row r="2228" s="120" customFormat="1" x14ac:dyDescent="0.3"/>
    <row r="2229" s="120" customFormat="1" x14ac:dyDescent="0.3"/>
    <row r="2230" s="120" customFormat="1" x14ac:dyDescent="0.3"/>
    <row r="2231" s="120" customFormat="1" x14ac:dyDescent="0.3"/>
    <row r="2232" s="120" customFormat="1" x14ac:dyDescent="0.3"/>
    <row r="2233" s="120" customFormat="1" x14ac:dyDescent="0.3"/>
    <row r="2234" s="120" customFormat="1" x14ac:dyDescent="0.3"/>
    <row r="2235" s="120" customFormat="1" x14ac:dyDescent="0.3"/>
    <row r="2236" s="120" customFormat="1" x14ac:dyDescent="0.3"/>
    <row r="2237" s="120" customFormat="1" x14ac:dyDescent="0.3"/>
    <row r="2238" s="120" customFormat="1" x14ac:dyDescent="0.3"/>
    <row r="2239" s="120" customFormat="1" x14ac:dyDescent="0.3"/>
    <row r="2240" s="120" customFormat="1" x14ac:dyDescent="0.3"/>
    <row r="2241" s="120" customFormat="1" x14ac:dyDescent="0.3"/>
    <row r="2242" s="120" customFormat="1" x14ac:dyDescent="0.3"/>
    <row r="2243" s="120" customFormat="1" x14ac:dyDescent="0.3"/>
    <row r="2244" s="120" customFormat="1" x14ac:dyDescent="0.3"/>
    <row r="2245" s="120" customFormat="1" x14ac:dyDescent="0.3"/>
    <row r="2246" s="120" customFormat="1" x14ac:dyDescent="0.3"/>
    <row r="2247" s="120" customFormat="1" x14ac:dyDescent="0.3"/>
    <row r="2248" s="120" customFormat="1" x14ac:dyDescent="0.3"/>
    <row r="2249" s="120" customFormat="1" x14ac:dyDescent="0.3"/>
    <row r="2250" s="120" customFormat="1" x14ac:dyDescent="0.3"/>
    <row r="2251" s="120" customFormat="1" x14ac:dyDescent="0.3"/>
    <row r="2252" s="120" customFormat="1" x14ac:dyDescent="0.3"/>
    <row r="2253" s="120" customFormat="1" x14ac:dyDescent="0.3"/>
    <row r="2254" s="120" customFormat="1" x14ac:dyDescent="0.3"/>
    <row r="2255" s="120" customFormat="1" x14ac:dyDescent="0.3"/>
    <row r="2256" s="120" customFormat="1" x14ac:dyDescent="0.3"/>
    <row r="2257" s="120" customFormat="1" x14ac:dyDescent="0.3"/>
    <row r="2258" s="120" customFormat="1" x14ac:dyDescent="0.3"/>
    <row r="2259" s="120" customFormat="1" x14ac:dyDescent="0.3"/>
    <row r="2260" s="120" customFormat="1" x14ac:dyDescent="0.3"/>
    <row r="2261" s="120" customFormat="1" x14ac:dyDescent="0.3"/>
    <row r="2262" s="120" customFormat="1" x14ac:dyDescent="0.3"/>
    <row r="2263" s="120" customFormat="1" x14ac:dyDescent="0.3"/>
    <row r="2264" s="120" customFormat="1" x14ac:dyDescent="0.3"/>
    <row r="2265" s="120" customFormat="1" x14ac:dyDescent="0.3"/>
    <row r="2266" s="120" customFormat="1" x14ac:dyDescent="0.3"/>
    <row r="2267" s="120" customFormat="1" x14ac:dyDescent="0.3"/>
    <row r="2268" s="120" customFormat="1" x14ac:dyDescent="0.3"/>
    <row r="2269" s="120" customFormat="1" x14ac:dyDescent="0.3"/>
    <row r="2270" s="120" customFormat="1" x14ac:dyDescent="0.3"/>
    <row r="2271" s="120" customFormat="1" x14ac:dyDescent="0.3"/>
    <row r="2272" s="120" customFormat="1" x14ac:dyDescent="0.3"/>
    <row r="2273" s="120" customFormat="1" x14ac:dyDescent="0.3"/>
    <row r="2274" s="120" customFormat="1" x14ac:dyDescent="0.3"/>
    <row r="2275" s="120" customFormat="1" x14ac:dyDescent="0.3"/>
    <row r="2276" s="120" customFormat="1" x14ac:dyDescent="0.3"/>
    <row r="2277" s="120" customFormat="1" x14ac:dyDescent="0.3"/>
    <row r="2278" s="120" customFormat="1" x14ac:dyDescent="0.3"/>
    <row r="2279" s="120" customFormat="1" x14ac:dyDescent="0.3"/>
    <row r="2280" s="120" customFormat="1" x14ac:dyDescent="0.3"/>
    <row r="2281" s="120" customFormat="1" x14ac:dyDescent="0.3"/>
    <row r="2282" s="120" customFormat="1" x14ac:dyDescent="0.3"/>
    <row r="2283" s="120" customFormat="1" x14ac:dyDescent="0.3"/>
    <row r="2284" s="120" customFormat="1" x14ac:dyDescent="0.3"/>
    <row r="2285" s="120" customFormat="1" x14ac:dyDescent="0.3"/>
    <row r="2286" s="120" customFormat="1" x14ac:dyDescent="0.3"/>
    <row r="2287" s="120" customFormat="1" x14ac:dyDescent="0.3"/>
    <row r="2288" s="120" customFormat="1" x14ac:dyDescent="0.3"/>
    <row r="2289" s="120" customFormat="1" x14ac:dyDescent="0.3"/>
    <row r="2290" s="120" customFormat="1" x14ac:dyDescent="0.3"/>
    <row r="2291" s="120" customFormat="1" x14ac:dyDescent="0.3"/>
    <row r="2292" s="120" customFormat="1" x14ac:dyDescent="0.3"/>
    <row r="2293" s="120" customFormat="1" x14ac:dyDescent="0.3"/>
    <row r="2294" s="120" customFormat="1" x14ac:dyDescent="0.3"/>
    <row r="2295" s="120" customFormat="1" x14ac:dyDescent="0.3"/>
    <row r="2296" s="120" customFormat="1" x14ac:dyDescent="0.3"/>
    <row r="2297" s="120" customFormat="1" x14ac:dyDescent="0.3"/>
    <row r="2298" s="120" customFormat="1" x14ac:dyDescent="0.3"/>
    <row r="2299" s="120" customFormat="1" x14ac:dyDescent="0.3"/>
    <row r="2300" s="120" customFormat="1" x14ac:dyDescent="0.3"/>
    <row r="2301" s="120" customFormat="1" x14ac:dyDescent="0.3"/>
    <row r="2302" s="120" customFormat="1" x14ac:dyDescent="0.3"/>
    <row r="2303" s="120" customFormat="1" x14ac:dyDescent="0.3"/>
    <row r="2304" s="120" customFormat="1" x14ac:dyDescent="0.3"/>
    <row r="2305" s="120" customFormat="1" x14ac:dyDescent="0.3"/>
    <row r="2306" s="120" customFormat="1" x14ac:dyDescent="0.3"/>
    <row r="2307" s="120" customFormat="1" x14ac:dyDescent="0.3"/>
    <row r="2308" s="120" customFormat="1" x14ac:dyDescent="0.3"/>
    <row r="2309" s="120" customFormat="1" x14ac:dyDescent="0.3"/>
    <row r="2310" s="120" customFormat="1" x14ac:dyDescent="0.3"/>
    <row r="2311" s="120" customFormat="1" x14ac:dyDescent="0.3"/>
    <row r="2312" s="120" customFormat="1" x14ac:dyDescent="0.3"/>
    <row r="2313" s="120" customFormat="1" x14ac:dyDescent="0.3"/>
    <row r="2314" s="120" customFormat="1" x14ac:dyDescent="0.3"/>
    <row r="2315" s="120" customFormat="1" x14ac:dyDescent="0.3"/>
    <row r="2316" s="120" customFormat="1" x14ac:dyDescent="0.3"/>
    <row r="2317" s="120" customFormat="1" x14ac:dyDescent="0.3"/>
    <row r="2318" s="120" customFormat="1" x14ac:dyDescent="0.3"/>
    <row r="2319" s="120" customFormat="1" x14ac:dyDescent="0.3"/>
    <row r="2320" s="120" customFormat="1" x14ac:dyDescent="0.3"/>
    <row r="2321" s="120" customFormat="1" x14ac:dyDescent="0.3"/>
    <row r="2322" s="120" customFormat="1" x14ac:dyDescent="0.3"/>
    <row r="2323" s="120" customFormat="1" x14ac:dyDescent="0.3"/>
    <row r="2324" s="120" customFormat="1" x14ac:dyDescent="0.3"/>
    <row r="2325" s="120" customFormat="1" x14ac:dyDescent="0.3"/>
    <row r="2326" s="120" customFormat="1" x14ac:dyDescent="0.3"/>
    <row r="2327" s="120" customFormat="1" x14ac:dyDescent="0.3"/>
    <row r="2328" s="120" customFormat="1" x14ac:dyDescent="0.3"/>
    <row r="2329" s="120" customFormat="1" x14ac:dyDescent="0.3"/>
    <row r="2330" s="120" customFormat="1" x14ac:dyDescent="0.3"/>
    <row r="2331" s="120" customFormat="1" x14ac:dyDescent="0.3"/>
    <row r="2332" s="120" customFormat="1" x14ac:dyDescent="0.3"/>
    <row r="2333" s="120" customFormat="1" x14ac:dyDescent="0.3"/>
    <row r="2334" s="120" customFormat="1" x14ac:dyDescent="0.3"/>
    <row r="2335" s="120" customFormat="1" x14ac:dyDescent="0.3"/>
    <row r="2336" s="120" customFormat="1" x14ac:dyDescent="0.3"/>
    <row r="2337" s="120" customFormat="1" x14ac:dyDescent="0.3"/>
    <row r="2338" s="120" customFormat="1" x14ac:dyDescent="0.3"/>
    <row r="2339" s="120" customFormat="1" x14ac:dyDescent="0.3"/>
    <row r="2340" s="120" customFormat="1" x14ac:dyDescent="0.3"/>
    <row r="2341" s="120" customFormat="1" x14ac:dyDescent="0.3"/>
    <row r="2342" s="120" customFormat="1" x14ac:dyDescent="0.3"/>
    <row r="2343" s="120" customFormat="1" x14ac:dyDescent="0.3"/>
    <row r="2344" s="120" customFormat="1" x14ac:dyDescent="0.3"/>
    <row r="2345" s="120" customFormat="1" x14ac:dyDescent="0.3"/>
    <row r="2346" s="120" customFormat="1" x14ac:dyDescent="0.3"/>
    <row r="2347" s="120" customFormat="1" x14ac:dyDescent="0.3"/>
    <row r="2348" s="120" customFormat="1" x14ac:dyDescent="0.3"/>
    <row r="2349" s="120" customFormat="1" x14ac:dyDescent="0.3"/>
    <row r="2350" s="120" customFormat="1" x14ac:dyDescent="0.3"/>
    <row r="2351" s="120" customFormat="1" x14ac:dyDescent="0.3"/>
    <row r="2352" s="120" customFormat="1" x14ac:dyDescent="0.3"/>
    <row r="2353" s="120" customFormat="1" x14ac:dyDescent="0.3"/>
    <row r="2354" s="120" customFormat="1" x14ac:dyDescent="0.3"/>
    <row r="2355" s="120" customFormat="1" x14ac:dyDescent="0.3"/>
    <row r="2356" s="120" customFormat="1" x14ac:dyDescent="0.3"/>
    <row r="2357" s="120" customFormat="1" x14ac:dyDescent="0.3"/>
    <row r="2358" s="120" customFormat="1" x14ac:dyDescent="0.3"/>
    <row r="2359" s="120" customFormat="1" x14ac:dyDescent="0.3"/>
    <row r="2360" s="120" customFormat="1" x14ac:dyDescent="0.3"/>
    <row r="2361" s="120" customFormat="1" x14ac:dyDescent="0.3"/>
    <row r="2362" s="120" customFormat="1" x14ac:dyDescent="0.3"/>
    <row r="2363" s="120" customFormat="1" x14ac:dyDescent="0.3"/>
    <row r="2364" s="120" customFormat="1" x14ac:dyDescent="0.3"/>
    <row r="2365" s="120" customFormat="1" x14ac:dyDescent="0.3"/>
    <row r="2366" s="120" customFormat="1" x14ac:dyDescent="0.3"/>
    <row r="2367" s="120" customFormat="1" x14ac:dyDescent="0.3"/>
    <row r="2368" s="120" customFormat="1" x14ac:dyDescent="0.3"/>
    <row r="2369" s="120" customFormat="1" x14ac:dyDescent="0.3"/>
    <row r="2370" s="120" customFormat="1" x14ac:dyDescent="0.3"/>
    <row r="2371" s="120" customFormat="1" x14ac:dyDescent="0.3"/>
    <row r="2372" s="120" customFormat="1" x14ac:dyDescent="0.3"/>
    <row r="2373" s="120" customFormat="1" x14ac:dyDescent="0.3"/>
    <row r="2374" s="120" customFormat="1" x14ac:dyDescent="0.3"/>
    <row r="2375" s="120" customFormat="1" x14ac:dyDescent="0.3"/>
    <row r="2376" s="120" customFormat="1" x14ac:dyDescent="0.3"/>
    <row r="2377" s="120" customFormat="1" x14ac:dyDescent="0.3"/>
    <row r="2378" s="120" customFormat="1" x14ac:dyDescent="0.3"/>
    <row r="2379" s="120" customFormat="1" x14ac:dyDescent="0.3"/>
    <row r="2380" s="120" customFormat="1" x14ac:dyDescent="0.3"/>
    <row r="2381" s="120" customFormat="1" x14ac:dyDescent="0.3"/>
    <row r="2382" s="120" customFormat="1" x14ac:dyDescent="0.3"/>
    <row r="2383" s="120" customFormat="1" x14ac:dyDescent="0.3"/>
    <row r="2384" s="120" customFormat="1" x14ac:dyDescent="0.3"/>
    <row r="2385" s="120" customFormat="1" x14ac:dyDescent="0.3"/>
    <row r="2386" s="120" customFormat="1" x14ac:dyDescent="0.3"/>
    <row r="2387" s="120" customFormat="1" x14ac:dyDescent="0.3"/>
    <row r="2388" s="120" customFormat="1" x14ac:dyDescent="0.3"/>
    <row r="2389" s="120" customFormat="1" x14ac:dyDescent="0.3"/>
    <row r="2390" s="120" customFormat="1" x14ac:dyDescent="0.3"/>
    <row r="2391" s="120" customFormat="1" x14ac:dyDescent="0.3"/>
    <row r="2392" s="120" customFormat="1" x14ac:dyDescent="0.3"/>
    <row r="2393" s="120" customFormat="1" x14ac:dyDescent="0.3"/>
    <row r="2394" s="120" customFormat="1" x14ac:dyDescent="0.3"/>
    <row r="2395" s="120" customFormat="1" x14ac:dyDescent="0.3"/>
    <row r="2396" s="120" customFormat="1" x14ac:dyDescent="0.3"/>
    <row r="2397" s="120" customFormat="1" x14ac:dyDescent="0.3"/>
    <row r="2398" s="120" customFormat="1" x14ac:dyDescent="0.3"/>
    <row r="2399" s="120" customFormat="1" x14ac:dyDescent="0.3"/>
    <row r="2400" s="120" customFormat="1" x14ac:dyDescent="0.3"/>
    <row r="2401" s="120" customFormat="1" x14ac:dyDescent="0.3"/>
    <row r="2402" s="120" customFormat="1" x14ac:dyDescent="0.3"/>
    <row r="2403" s="120" customFormat="1" x14ac:dyDescent="0.3"/>
    <row r="2404" s="120" customFormat="1" x14ac:dyDescent="0.3"/>
    <row r="2405" s="120" customFormat="1" x14ac:dyDescent="0.3"/>
    <row r="2406" s="120" customFormat="1" x14ac:dyDescent="0.3"/>
    <row r="2407" s="120" customFormat="1" x14ac:dyDescent="0.3"/>
    <row r="2408" s="120" customFormat="1" x14ac:dyDescent="0.3"/>
    <row r="2409" s="120" customFormat="1" x14ac:dyDescent="0.3"/>
    <row r="2410" s="120" customFormat="1" x14ac:dyDescent="0.3"/>
    <row r="2411" s="120" customFormat="1" x14ac:dyDescent="0.3"/>
    <row r="2412" s="120" customFormat="1" x14ac:dyDescent="0.3"/>
    <row r="2413" s="120" customFormat="1" x14ac:dyDescent="0.3"/>
    <row r="2414" s="120" customFormat="1" x14ac:dyDescent="0.3"/>
    <row r="2415" s="120" customFormat="1" x14ac:dyDescent="0.3"/>
    <row r="2416" s="120" customFormat="1" x14ac:dyDescent="0.3"/>
    <row r="2417" s="120" customFormat="1" x14ac:dyDescent="0.3"/>
    <row r="2418" s="120" customFormat="1" x14ac:dyDescent="0.3"/>
    <row r="2419" s="120" customFormat="1" x14ac:dyDescent="0.3"/>
    <row r="2420" s="120" customFormat="1" x14ac:dyDescent="0.3"/>
    <row r="2421" s="120" customFormat="1" x14ac:dyDescent="0.3"/>
    <row r="2422" s="120" customFormat="1" x14ac:dyDescent="0.3"/>
    <row r="2423" s="120" customFormat="1" x14ac:dyDescent="0.3"/>
    <row r="2424" s="120" customFormat="1" x14ac:dyDescent="0.3"/>
    <row r="2425" s="120" customFormat="1" x14ac:dyDescent="0.3"/>
    <row r="2426" s="120" customFormat="1" x14ac:dyDescent="0.3"/>
    <row r="2427" s="120" customFormat="1" x14ac:dyDescent="0.3"/>
    <row r="2428" s="120" customFormat="1" x14ac:dyDescent="0.3"/>
    <row r="2429" s="120" customFormat="1" x14ac:dyDescent="0.3"/>
    <row r="2430" s="120" customFormat="1" x14ac:dyDescent="0.3"/>
    <row r="2431" s="120" customFormat="1" x14ac:dyDescent="0.3"/>
    <row r="2432" s="120" customFormat="1" x14ac:dyDescent="0.3"/>
    <row r="2433" s="120" customFormat="1" x14ac:dyDescent="0.3"/>
    <row r="2434" s="120" customFormat="1" x14ac:dyDescent="0.3"/>
    <row r="2435" s="120" customFormat="1" x14ac:dyDescent="0.3"/>
    <row r="2436" s="120" customFormat="1" x14ac:dyDescent="0.3"/>
    <row r="2437" s="120" customFormat="1" x14ac:dyDescent="0.3"/>
    <row r="2438" s="120" customFormat="1" x14ac:dyDescent="0.3"/>
    <row r="2439" s="120" customFormat="1" x14ac:dyDescent="0.3"/>
    <row r="2440" s="120" customFormat="1" x14ac:dyDescent="0.3"/>
    <row r="2441" s="120" customFormat="1" x14ac:dyDescent="0.3"/>
    <row r="2442" s="120" customFormat="1" x14ac:dyDescent="0.3"/>
    <row r="2443" s="120" customFormat="1" x14ac:dyDescent="0.3"/>
    <row r="2444" s="120" customFormat="1" x14ac:dyDescent="0.3"/>
    <row r="2445" s="120" customFormat="1" x14ac:dyDescent="0.3"/>
    <row r="2446" s="120" customFormat="1" x14ac:dyDescent="0.3"/>
    <row r="2447" s="120" customFormat="1" x14ac:dyDescent="0.3"/>
    <row r="2448" s="120" customFormat="1" x14ac:dyDescent="0.3"/>
    <row r="2449" s="120" customFormat="1" x14ac:dyDescent="0.3"/>
    <row r="2450" s="120" customFormat="1" x14ac:dyDescent="0.3"/>
    <row r="2451" s="120" customFormat="1" x14ac:dyDescent="0.3"/>
    <row r="2452" s="120" customFormat="1" x14ac:dyDescent="0.3"/>
    <row r="2453" s="120" customFormat="1" x14ac:dyDescent="0.3"/>
    <row r="2454" s="120" customFormat="1" x14ac:dyDescent="0.3"/>
    <row r="2455" s="120" customFormat="1" x14ac:dyDescent="0.3"/>
    <row r="2456" s="120" customFormat="1" x14ac:dyDescent="0.3"/>
    <row r="2457" s="120" customFormat="1" x14ac:dyDescent="0.3"/>
    <row r="2458" s="120" customFormat="1" x14ac:dyDescent="0.3"/>
    <row r="2459" s="120" customFormat="1" x14ac:dyDescent="0.3"/>
    <row r="2460" s="120" customFormat="1" x14ac:dyDescent="0.3"/>
    <row r="2461" s="120" customFormat="1" x14ac:dyDescent="0.3"/>
    <row r="2462" s="120" customFormat="1" x14ac:dyDescent="0.3"/>
    <row r="2463" s="120" customFormat="1" x14ac:dyDescent="0.3"/>
    <row r="2464" s="120" customFormat="1" x14ac:dyDescent="0.3"/>
    <row r="2465" s="120" customFormat="1" x14ac:dyDescent="0.3"/>
    <row r="2466" s="120" customFormat="1" x14ac:dyDescent="0.3"/>
    <row r="2467" s="120" customFormat="1" x14ac:dyDescent="0.3"/>
    <row r="2468" s="120" customFormat="1" x14ac:dyDescent="0.3"/>
    <row r="2469" s="120" customFormat="1" x14ac:dyDescent="0.3"/>
    <row r="2470" s="120" customFormat="1" x14ac:dyDescent="0.3"/>
    <row r="2471" s="120" customFormat="1" x14ac:dyDescent="0.3"/>
    <row r="2472" s="120" customFormat="1" x14ac:dyDescent="0.3"/>
    <row r="2473" s="120" customFormat="1" x14ac:dyDescent="0.3"/>
    <row r="2474" s="120" customFormat="1" x14ac:dyDescent="0.3"/>
    <row r="2475" s="120" customFormat="1" x14ac:dyDescent="0.3"/>
    <row r="2476" s="120" customFormat="1" x14ac:dyDescent="0.3"/>
    <row r="2477" s="120" customFormat="1" x14ac:dyDescent="0.3"/>
    <row r="2478" s="120" customFormat="1" x14ac:dyDescent="0.3"/>
    <row r="2479" s="120" customFormat="1" x14ac:dyDescent="0.3"/>
    <row r="2480" s="120" customFormat="1" x14ac:dyDescent="0.3"/>
    <row r="2481" s="120" customFormat="1" x14ac:dyDescent="0.3"/>
    <row r="2482" s="120" customFormat="1" x14ac:dyDescent="0.3"/>
    <row r="2483" s="120" customFormat="1" x14ac:dyDescent="0.3"/>
    <row r="2484" s="120" customFormat="1" x14ac:dyDescent="0.3"/>
    <row r="2485" s="120" customFormat="1" x14ac:dyDescent="0.3"/>
    <row r="2486" s="120" customFormat="1" x14ac:dyDescent="0.3"/>
    <row r="2487" s="120" customFormat="1" x14ac:dyDescent="0.3"/>
    <row r="2488" s="120" customFormat="1" x14ac:dyDescent="0.3"/>
    <row r="2489" s="120" customFormat="1" x14ac:dyDescent="0.3"/>
    <row r="2490" s="120" customFormat="1" x14ac:dyDescent="0.3"/>
    <row r="2491" s="120" customFormat="1" x14ac:dyDescent="0.3"/>
    <row r="2492" s="120" customFormat="1" x14ac:dyDescent="0.3"/>
    <row r="2493" s="120" customFormat="1" x14ac:dyDescent="0.3"/>
    <row r="2494" s="120" customFormat="1" x14ac:dyDescent="0.3"/>
    <row r="2495" s="120" customFormat="1" x14ac:dyDescent="0.3"/>
    <row r="2496" s="120" customFormat="1" x14ac:dyDescent="0.3"/>
    <row r="2497" s="120" customFormat="1" x14ac:dyDescent="0.3"/>
    <row r="2498" s="120" customFormat="1" x14ac:dyDescent="0.3"/>
    <row r="2499" s="120" customFormat="1" x14ac:dyDescent="0.3"/>
    <row r="2500" s="120" customFormat="1" x14ac:dyDescent="0.3"/>
    <row r="2501" s="120" customFormat="1" x14ac:dyDescent="0.3"/>
    <row r="2502" s="120" customFormat="1" x14ac:dyDescent="0.3"/>
    <row r="2503" s="120" customFormat="1" x14ac:dyDescent="0.3"/>
    <row r="2504" s="120" customFormat="1" x14ac:dyDescent="0.3"/>
    <row r="2505" s="120" customFormat="1" x14ac:dyDescent="0.3"/>
    <row r="2506" s="120" customFormat="1" x14ac:dyDescent="0.3"/>
    <row r="2507" s="120" customFormat="1" x14ac:dyDescent="0.3"/>
    <row r="2508" s="120" customFormat="1" x14ac:dyDescent="0.3"/>
    <row r="2509" s="120" customFormat="1" x14ac:dyDescent="0.3"/>
    <row r="2510" s="120" customFormat="1" x14ac:dyDescent="0.3"/>
    <row r="2511" s="120" customFormat="1" x14ac:dyDescent="0.3"/>
    <row r="2512" s="120" customFormat="1" x14ac:dyDescent="0.3"/>
    <row r="2513" s="120" customFormat="1" x14ac:dyDescent="0.3"/>
    <row r="2514" s="120" customFormat="1" x14ac:dyDescent="0.3"/>
    <row r="2515" s="120" customFormat="1" x14ac:dyDescent="0.3"/>
    <row r="2516" s="120" customFormat="1" x14ac:dyDescent="0.3"/>
    <row r="2517" s="120" customFormat="1" x14ac:dyDescent="0.3"/>
    <row r="2518" s="120" customFormat="1" x14ac:dyDescent="0.3"/>
    <row r="2519" s="120" customFormat="1" x14ac:dyDescent="0.3"/>
    <row r="2520" s="120" customFormat="1" x14ac:dyDescent="0.3"/>
    <row r="2521" s="120" customFormat="1" x14ac:dyDescent="0.3"/>
    <row r="2522" s="120" customFormat="1" x14ac:dyDescent="0.3"/>
    <row r="2523" s="120" customFormat="1" x14ac:dyDescent="0.3"/>
    <row r="2524" s="120" customFormat="1" x14ac:dyDescent="0.3"/>
    <row r="2525" s="120" customFormat="1" x14ac:dyDescent="0.3"/>
    <row r="2526" s="120" customFormat="1" x14ac:dyDescent="0.3"/>
    <row r="2527" s="120" customFormat="1" x14ac:dyDescent="0.3"/>
    <row r="2528" s="120" customFormat="1" x14ac:dyDescent="0.3"/>
    <row r="2529" s="120" customFormat="1" x14ac:dyDescent="0.3"/>
    <row r="2530" s="120" customFormat="1" x14ac:dyDescent="0.3"/>
    <row r="2531" s="120" customFormat="1" x14ac:dyDescent="0.3"/>
    <row r="2532" s="120" customFormat="1" x14ac:dyDescent="0.3"/>
    <row r="2533" s="120" customFormat="1" x14ac:dyDescent="0.3"/>
    <row r="2534" s="120" customFormat="1" x14ac:dyDescent="0.3"/>
    <row r="2535" s="120" customFormat="1" x14ac:dyDescent="0.3"/>
    <row r="2536" s="120" customFormat="1" x14ac:dyDescent="0.3"/>
    <row r="2537" s="120" customFormat="1" x14ac:dyDescent="0.3"/>
    <row r="2538" s="120" customFormat="1" x14ac:dyDescent="0.3"/>
    <row r="2539" s="120" customFormat="1" x14ac:dyDescent="0.3"/>
    <row r="2540" s="120" customFormat="1" x14ac:dyDescent="0.3"/>
    <row r="2541" s="120" customFormat="1" x14ac:dyDescent="0.3"/>
    <row r="2542" s="120" customFormat="1" x14ac:dyDescent="0.3"/>
    <row r="2543" s="120" customFormat="1" x14ac:dyDescent="0.3"/>
    <row r="2544" s="120" customFormat="1" x14ac:dyDescent="0.3"/>
    <row r="2545" s="120" customFormat="1" x14ac:dyDescent="0.3"/>
    <row r="2546" s="120" customFormat="1" x14ac:dyDescent="0.3"/>
    <row r="2547" s="120" customFormat="1" x14ac:dyDescent="0.3"/>
    <row r="2548" s="120" customFormat="1" x14ac:dyDescent="0.3"/>
    <row r="2549" s="120" customFormat="1" x14ac:dyDescent="0.3"/>
    <row r="2550" s="120" customFormat="1" x14ac:dyDescent="0.3"/>
    <row r="2551" s="120" customFormat="1" x14ac:dyDescent="0.3"/>
    <row r="2552" s="120" customFormat="1" x14ac:dyDescent="0.3"/>
    <row r="2553" s="120" customFormat="1" x14ac:dyDescent="0.3"/>
    <row r="2554" s="120" customFormat="1" x14ac:dyDescent="0.3"/>
    <row r="2555" s="120" customFormat="1" x14ac:dyDescent="0.3"/>
    <row r="2556" s="120" customFormat="1" x14ac:dyDescent="0.3"/>
    <row r="2557" s="120" customFormat="1" x14ac:dyDescent="0.3"/>
    <row r="2558" s="120" customFormat="1" x14ac:dyDescent="0.3"/>
    <row r="2559" s="120" customFormat="1" x14ac:dyDescent="0.3"/>
    <row r="2560" s="120" customFormat="1" x14ac:dyDescent="0.3"/>
    <row r="2561" s="120" customFormat="1" x14ac:dyDescent="0.3"/>
    <row r="2562" s="120" customFormat="1" x14ac:dyDescent="0.3"/>
    <row r="2563" s="120" customFormat="1" x14ac:dyDescent="0.3"/>
    <row r="2564" s="120" customFormat="1" x14ac:dyDescent="0.3"/>
    <row r="2565" s="120" customFormat="1" x14ac:dyDescent="0.3"/>
    <row r="2566" s="120" customFormat="1" x14ac:dyDescent="0.3"/>
    <row r="2567" s="120" customFormat="1" x14ac:dyDescent="0.3"/>
    <row r="2568" s="120" customFormat="1" x14ac:dyDescent="0.3"/>
    <row r="2569" s="120" customFormat="1" x14ac:dyDescent="0.3"/>
    <row r="2570" s="120" customFormat="1" x14ac:dyDescent="0.3"/>
    <row r="2571" s="120" customFormat="1" x14ac:dyDescent="0.3"/>
    <row r="2572" s="120" customFormat="1" x14ac:dyDescent="0.3"/>
    <row r="2573" s="120" customFormat="1" x14ac:dyDescent="0.3"/>
    <row r="2574" s="120" customFormat="1" x14ac:dyDescent="0.3"/>
    <row r="2575" s="120" customFormat="1" x14ac:dyDescent="0.3"/>
    <row r="2576" s="120" customFormat="1" x14ac:dyDescent="0.3"/>
    <row r="2577" s="120" customFormat="1" x14ac:dyDescent="0.3"/>
    <row r="2578" s="120" customFormat="1" x14ac:dyDescent="0.3"/>
    <row r="2579" s="120" customFormat="1" x14ac:dyDescent="0.3"/>
    <row r="2580" s="120" customFormat="1" x14ac:dyDescent="0.3"/>
    <row r="2581" s="120" customFormat="1" x14ac:dyDescent="0.3"/>
    <row r="2582" s="120" customFormat="1" x14ac:dyDescent="0.3"/>
    <row r="2583" s="120" customFormat="1" x14ac:dyDescent="0.3"/>
    <row r="2584" s="120" customFormat="1" x14ac:dyDescent="0.3"/>
    <row r="2585" s="120" customFormat="1" x14ac:dyDescent="0.3"/>
    <row r="2586" s="120" customFormat="1" x14ac:dyDescent="0.3"/>
    <row r="2587" s="120" customFormat="1" x14ac:dyDescent="0.3"/>
    <row r="2588" s="120" customFormat="1" x14ac:dyDescent="0.3"/>
    <row r="2589" s="120" customFormat="1" x14ac:dyDescent="0.3"/>
    <row r="2590" s="120" customFormat="1" x14ac:dyDescent="0.3"/>
    <row r="2591" s="120" customFormat="1" x14ac:dyDescent="0.3"/>
    <row r="2592" s="120" customFormat="1" x14ac:dyDescent="0.3"/>
    <row r="2593" s="120" customFormat="1" x14ac:dyDescent="0.3"/>
    <row r="2594" s="120" customFormat="1" x14ac:dyDescent="0.3"/>
    <row r="2595" s="120" customFormat="1" x14ac:dyDescent="0.3"/>
    <row r="2596" s="120" customFormat="1" x14ac:dyDescent="0.3"/>
    <row r="2597" s="120" customFormat="1" x14ac:dyDescent="0.3"/>
    <row r="2598" s="120" customFormat="1" x14ac:dyDescent="0.3"/>
    <row r="2599" s="120" customFormat="1" x14ac:dyDescent="0.3"/>
    <row r="2600" s="120" customFormat="1" x14ac:dyDescent="0.3"/>
    <row r="2601" s="120" customFormat="1" x14ac:dyDescent="0.3"/>
    <row r="2602" s="120" customFormat="1" x14ac:dyDescent="0.3"/>
    <row r="2603" s="120" customFormat="1" x14ac:dyDescent="0.3"/>
    <row r="2604" s="120" customFormat="1" x14ac:dyDescent="0.3"/>
    <row r="2605" s="120" customFormat="1" x14ac:dyDescent="0.3"/>
    <row r="2606" s="120" customFormat="1" x14ac:dyDescent="0.3"/>
    <row r="2607" s="120" customFormat="1" x14ac:dyDescent="0.3"/>
    <row r="2608" s="120" customFormat="1" x14ac:dyDescent="0.3"/>
    <row r="2609" s="120" customFormat="1" x14ac:dyDescent="0.3"/>
    <row r="2610" s="120" customFormat="1" x14ac:dyDescent="0.3"/>
    <row r="2611" s="120" customFormat="1" x14ac:dyDescent="0.3"/>
    <row r="2612" s="120" customFormat="1" x14ac:dyDescent="0.3"/>
    <row r="2613" s="120" customFormat="1" x14ac:dyDescent="0.3"/>
    <row r="2614" s="120" customFormat="1" x14ac:dyDescent="0.3"/>
    <row r="2615" s="120" customFormat="1" x14ac:dyDescent="0.3"/>
    <row r="2616" s="120" customFormat="1" x14ac:dyDescent="0.3"/>
    <row r="2617" s="120" customFormat="1" x14ac:dyDescent="0.3"/>
    <row r="2618" s="120" customFormat="1" x14ac:dyDescent="0.3"/>
    <row r="2619" s="120" customFormat="1" x14ac:dyDescent="0.3"/>
    <row r="2620" s="120" customFormat="1" x14ac:dyDescent="0.3"/>
    <row r="2621" s="120" customFormat="1" x14ac:dyDescent="0.3"/>
    <row r="2622" s="120" customFormat="1" x14ac:dyDescent="0.3"/>
    <row r="2623" s="120" customFormat="1" x14ac:dyDescent="0.3"/>
    <row r="2624" s="120" customFormat="1" x14ac:dyDescent="0.3"/>
    <row r="2625" s="120" customFormat="1" x14ac:dyDescent="0.3"/>
    <row r="2626" s="120" customFormat="1" x14ac:dyDescent="0.3"/>
    <row r="2627" s="120" customFormat="1" x14ac:dyDescent="0.3"/>
    <row r="2628" s="120" customFormat="1" x14ac:dyDescent="0.3"/>
    <row r="2629" s="120" customFormat="1" x14ac:dyDescent="0.3"/>
    <row r="2630" s="120" customFormat="1" x14ac:dyDescent="0.3"/>
    <row r="2631" s="120" customFormat="1" x14ac:dyDescent="0.3"/>
    <row r="2632" s="120" customFormat="1" x14ac:dyDescent="0.3"/>
    <row r="2633" s="120" customFormat="1" x14ac:dyDescent="0.3"/>
    <row r="2634" s="120" customFormat="1" x14ac:dyDescent="0.3"/>
    <row r="2635" s="120" customFormat="1" x14ac:dyDescent="0.3"/>
    <row r="2636" s="120" customFormat="1" x14ac:dyDescent="0.3"/>
    <row r="2637" s="120" customFormat="1" x14ac:dyDescent="0.3"/>
    <row r="2638" s="120" customFormat="1" x14ac:dyDescent="0.3"/>
    <row r="2639" s="120" customFormat="1" x14ac:dyDescent="0.3"/>
    <row r="2640" s="120" customFormat="1" x14ac:dyDescent="0.3"/>
    <row r="2641" s="120" customFormat="1" x14ac:dyDescent="0.3"/>
    <row r="2642" s="120" customFormat="1" x14ac:dyDescent="0.3"/>
    <row r="2643" s="120" customFormat="1" x14ac:dyDescent="0.3"/>
    <row r="2644" s="120" customFormat="1" x14ac:dyDescent="0.3"/>
    <row r="2645" s="120" customFormat="1" x14ac:dyDescent="0.3"/>
    <row r="2646" s="120" customFormat="1" x14ac:dyDescent="0.3"/>
    <row r="2647" s="120" customFormat="1" x14ac:dyDescent="0.3"/>
    <row r="2648" s="120" customFormat="1" x14ac:dyDescent="0.3"/>
    <row r="2649" s="120" customFormat="1" x14ac:dyDescent="0.3"/>
    <row r="2650" s="120" customFormat="1" x14ac:dyDescent="0.3"/>
    <row r="2651" s="120" customFormat="1" x14ac:dyDescent="0.3"/>
    <row r="2652" s="120" customFormat="1" x14ac:dyDescent="0.3"/>
    <row r="2653" s="120" customFormat="1" x14ac:dyDescent="0.3"/>
    <row r="2654" s="120" customFormat="1" x14ac:dyDescent="0.3"/>
    <row r="2655" s="120" customFormat="1" x14ac:dyDescent="0.3"/>
    <row r="2656" s="120" customFormat="1" x14ac:dyDescent="0.3"/>
    <row r="2657" s="120" customFormat="1" x14ac:dyDescent="0.3"/>
    <row r="2658" s="120" customFormat="1" x14ac:dyDescent="0.3"/>
    <row r="2659" s="120" customFormat="1" x14ac:dyDescent="0.3"/>
    <row r="2660" s="120" customFormat="1" x14ac:dyDescent="0.3"/>
    <row r="2661" s="120" customFormat="1" x14ac:dyDescent="0.3"/>
    <row r="2662" s="120" customFormat="1" x14ac:dyDescent="0.3"/>
    <row r="2663" s="120" customFormat="1" x14ac:dyDescent="0.3"/>
    <row r="2664" s="120" customFormat="1" x14ac:dyDescent="0.3"/>
    <row r="2665" s="120" customFormat="1" x14ac:dyDescent="0.3"/>
    <row r="2666" s="120" customFormat="1" x14ac:dyDescent="0.3"/>
    <row r="2667" s="120" customFormat="1" x14ac:dyDescent="0.3"/>
    <row r="2668" s="120" customFormat="1" x14ac:dyDescent="0.3"/>
    <row r="2669" s="120" customFormat="1" x14ac:dyDescent="0.3"/>
    <row r="2670" s="120" customFormat="1" x14ac:dyDescent="0.3"/>
    <row r="2671" s="120" customFormat="1" x14ac:dyDescent="0.3"/>
    <row r="2672" s="120" customFormat="1" x14ac:dyDescent="0.3"/>
    <row r="2673" s="120" customFormat="1" x14ac:dyDescent="0.3"/>
    <row r="2674" s="120" customFormat="1" x14ac:dyDescent="0.3"/>
    <row r="2675" s="120" customFormat="1" x14ac:dyDescent="0.3"/>
    <row r="2676" s="120" customFormat="1" x14ac:dyDescent="0.3"/>
    <row r="2677" s="120" customFormat="1" x14ac:dyDescent="0.3"/>
    <row r="2678" s="120" customFormat="1" x14ac:dyDescent="0.3"/>
    <row r="2679" s="120" customFormat="1" x14ac:dyDescent="0.3"/>
    <row r="2680" s="120" customFormat="1" x14ac:dyDescent="0.3"/>
    <row r="2681" s="120" customFormat="1" x14ac:dyDescent="0.3"/>
    <row r="2682" s="120" customFormat="1" x14ac:dyDescent="0.3"/>
    <row r="2683" s="120" customFormat="1" x14ac:dyDescent="0.3"/>
    <row r="2684" s="120" customFormat="1" x14ac:dyDescent="0.3"/>
    <row r="2685" s="120" customFormat="1" x14ac:dyDescent="0.3"/>
    <row r="2686" s="120" customFormat="1" x14ac:dyDescent="0.3"/>
    <row r="2687" s="120" customFormat="1" x14ac:dyDescent="0.3"/>
    <row r="2688" s="120" customFormat="1" x14ac:dyDescent="0.3"/>
    <row r="2689" s="120" customFormat="1" x14ac:dyDescent="0.3"/>
    <row r="2690" s="120" customFormat="1" x14ac:dyDescent="0.3"/>
    <row r="2691" s="120" customFormat="1" x14ac:dyDescent="0.3"/>
    <row r="2692" s="120" customFormat="1" x14ac:dyDescent="0.3"/>
    <row r="2693" s="120" customFormat="1" x14ac:dyDescent="0.3"/>
    <row r="2694" s="120" customFormat="1" x14ac:dyDescent="0.3"/>
    <row r="2695" s="120" customFormat="1" x14ac:dyDescent="0.3"/>
    <row r="2696" s="120" customFormat="1" x14ac:dyDescent="0.3"/>
    <row r="2697" s="120" customFormat="1" x14ac:dyDescent="0.3"/>
    <row r="2698" s="120" customFormat="1" x14ac:dyDescent="0.3"/>
    <row r="2699" s="120" customFormat="1" x14ac:dyDescent="0.3"/>
    <row r="2700" s="120" customFormat="1" x14ac:dyDescent="0.3"/>
    <row r="2701" s="120" customFormat="1" x14ac:dyDescent="0.3"/>
    <row r="2702" s="120" customFormat="1" x14ac:dyDescent="0.3"/>
    <row r="2703" s="120" customFormat="1" x14ac:dyDescent="0.3"/>
    <row r="2704" s="120" customFormat="1" x14ac:dyDescent="0.3"/>
    <row r="2705" s="120" customFormat="1" x14ac:dyDescent="0.3"/>
    <row r="2706" s="120" customFormat="1" x14ac:dyDescent="0.3"/>
    <row r="2707" s="120" customFormat="1" x14ac:dyDescent="0.3"/>
    <row r="2708" s="120" customFormat="1" x14ac:dyDescent="0.3"/>
    <row r="2709" s="120" customFormat="1" x14ac:dyDescent="0.3"/>
    <row r="2710" s="120" customFormat="1" x14ac:dyDescent="0.3"/>
    <row r="2711" s="120" customFormat="1" x14ac:dyDescent="0.3"/>
    <row r="2712" s="120" customFormat="1" x14ac:dyDescent="0.3"/>
    <row r="2713" s="120" customFormat="1" x14ac:dyDescent="0.3"/>
    <row r="2714" s="120" customFormat="1" x14ac:dyDescent="0.3"/>
    <row r="2715" s="120" customFormat="1" x14ac:dyDescent="0.3"/>
    <row r="2716" s="120" customFormat="1" x14ac:dyDescent="0.3"/>
    <row r="2717" s="120" customFormat="1" x14ac:dyDescent="0.3"/>
    <row r="2718" s="120" customFormat="1" x14ac:dyDescent="0.3"/>
    <row r="2719" s="120" customFormat="1" x14ac:dyDescent="0.3"/>
    <row r="2720" s="120" customFormat="1" x14ac:dyDescent="0.3"/>
    <row r="2721" s="120" customFormat="1" x14ac:dyDescent="0.3"/>
    <row r="2722" s="120" customFormat="1" x14ac:dyDescent="0.3"/>
    <row r="2723" s="120" customFormat="1" x14ac:dyDescent="0.3"/>
    <row r="2724" s="120" customFormat="1" x14ac:dyDescent="0.3"/>
    <row r="2725" s="120" customFormat="1" x14ac:dyDescent="0.3"/>
    <row r="2726" s="120" customFormat="1" x14ac:dyDescent="0.3"/>
    <row r="2727" s="120" customFormat="1" x14ac:dyDescent="0.3"/>
    <row r="2728" s="120" customFormat="1" x14ac:dyDescent="0.3"/>
    <row r="2729" s="120" customFormat="1" x14ac:dyDescent="0.3"/>
    <row r="2730" s="120" customFormat="1" x14ac:dyDescent="0.3"/>
    <row r="2731" s="120" customFormat="1" x14ac:dyDescent="0.3"/>
    <row r="2732" s="120" customFormat="1" x14ac:dyDescent="0.3"/>
    <row r="2733" s="120" customFormat="1" x14ac:dyDescent="0.3"/>
    <row r="2734" s="120" customFormat="1" x14ac:dyDescent="0.3"/>
    <row r="2735" s="120" customFormat="1" x14ac:dyDescent="0.3"/>
    <row r="2736" s="120" customFormat="1" x14ac:dyDescent="0.3"/>
    <row r="2737" s="120" customFormat="1" x14ac:dyDescent="0.3"/>
    <row r="2738" s="120" customFormat="1" x14ac:dyDescent="0.3"/>
    <row r="2739" s="120" customFormat="1" x14ac:dyDescent="0.3"/>
    <row r="2740" s="120" customFormat="1" x14ac:dyDescent="0.3"/>
    <row r="2741" s="120" customFormat="1" x14ac:dyDescent="0.3"/>
    <row r="2742" s="120" customFormat="1" x14ac:dyDescent="0.3"/>
    <row r="2743" s="120" customFormat="1" x14ac:dyDescent="0.3"/>
    <row r="2744" s="120" customFormat="1" x14ac:dyDescent="0.3"/>
    <row r="2745" s="120" customFormat="1" x14ac:dyDescent="0.3"/>
    <row r="2746" s="120" customFormat="1" x14ac:dyDescent="0.3"/>
    <row r="2747" s="120" customFormat="1" x14ac:dyDescent="0.3"/>
    <row r="2748" s="120" customFormat="1" x14ac:dyDescent="0.3"/>
    <row r="2749" s="120" customFormat="1" x14ac:dyDescent="0.3"/>
    <row r="2750" s="120" customFormat="1" x14ac:dyDescent="0.3"/>
    <row r="2751" s="120" customFormat="1" x14ac:dyDescent="0.3"/>
    <row r="2752" s="120" customFormat="1" x14ac:dyDescent="0.3"/>
    <row r="2753" s="120" customFormat="1" x14ac:dyDescent="0.3"/>
    <row r="2754" s="120" customFormat="1" x14ac:dyDescent="0.3"/>
    <row r="2755" s="120" customFormat="1" x14ac:dyDescent="0.3"/>
    <row r="2756" s="120" customFormat="1" x14ac:dyDescent="0.3"/>
    <row r="2757" s="120" customFormat="1" x14ac:dyDescent="0.3"/>
    <row r="2758" s="120" customFormat="1" x14ac:dyDescent="0.3"/>
    <row r="2759" s="120" customFormat="1" x14ac:dyDescent="0.3"/>
    <row r="2760" s="120" customFormat="1" x14ac:dyDescent="0.3"/>
    <row r="2761" s="120" customFormat="1" x14ac:dyDescent="0.3"/>
    <row r="2762" s="120" customFormat="1" x14ac:dyDescent="0.3"/>
    <row r="2763" s="120" customFormat="1" x14ac:dyDescent="0.3"/>
    <row r="2764" s="120" customFormat="1" x14ac:dyDescent="0.3"/>
    <row r="2765" s="120" customFormat="1" x14ac:dyDescent="0.3"/>
    <row r="2766" s="120" customFormat="1" x14ac:dyDescent="0.3"/>
    <row r="2767" s="120" customFormat="1" x14ac:dyDescent="0.3"/>
    <row r="2768" s="120" customFormat="1" x14ac:dyDescent="0.3"/>
    <row r="2769" s="120" customFormat="1" x14ac:dyDescent="0.3"/>
    <row r="2770" s="120" customFormat="1" x14ac:dyDescent="0.3"/>
    <row r="2771" s="120" customFormat="1" x14ac:dyDescent="0.3"/>
    <row r="2772" s="120" customFormat="1" x14ac:dyDescent="0.3"/>
    <row r="2773" s="120" customFormat="1" x14ac:dyDescent="0.3"/>
    <row r="2774" s="120" customFormat="1" x14ac:dyDescent="0.3"/>
    <row r="2775" s="120" customFormat="1" x14ac:dyDescent="0.3"/>
    <row r="2776" s="120" customFormat="1" x14ac:dyDescent="0.3"/>
    <row r="2777" s="120" customFormat="1" x14ac:dyDescent="0.3"/>
    <row r="2778" s="120" customFormat="1" x14ac:dyDescent="0.3"/>
    <row r="2779" s="120" customFormat="1" x14ac:dyDescent="0.3"/>
    <row r="2780" s="120" customFormat="1" x14ac:dyDescent="0.3"/>
    <row r="2781" s="120" customFormat="1" x14ac:dyDescent="0.3"/>
    <row r="2782" s="120" customFormat="1" x14ac:dyDescent="0.3"/>
    <row r="2783" s="120" customFormat="1" x14ac:dyDescent="0.3"/>
    <row r="2784" s="120" customFormat="1" x14ac:dyDescent="0.3"/>
    <row r="2785" s="120" customFormat="1" x14ac:dyDescent="0.3"/>
    <row r="2786" s="120" customFormat="1" x14ac:dyDescent="0.3"/>
    <row r="2787" s="120" customFormat="1" x14ac:dyDescent="0.3"/>
    <row r="2788" s="120" customFormat="1" x14ac:dyDescent="0.3"/>
    <row r="2789" s="120" customFormat="1" x14ac:dyDescent="0.3"/>
    <row r="2790" s="120" customFormat="1" x14ac:dyDescent="0.3"/>
    <row r="2791" s="120" customFormat="1" x14ac:dyDescent="0.3"/>
    <row r="2792" s="120" customFormat="1" x14ac:dyDescent="0.3"/>
    <row r="2793" s="120" customFormat="1" x14ac:dyDescent="0.3"/>
    <row r="2794" s="120" customFormat="1" x14ac:dyDescent="0.3"/>
    <row r="2795" s="120" customFormat="1" x14ac:dyDescent="0.3"/>
    <row r="2796" s="120" customFormat="1" x14ac:dyDescent="0.3"/>
    <row r="2797" s="120" customFormat="1" x14ac:dyDescent="0.3"/>
    <row r="2798" s="120" customFormat="1" x14ac:dyDescent="0.3"/>
    <row r="2799" s="120" customFormat="1" x14ac:dyDescent="0.3"/>
    <row r="2800" s="120" customFormat="1" x14ac:dyDescent="0.3"/>
    <row r="2801" s="120" customFormat="1" x14ac:dyDescent="0.3"/>
    <row r="2802" s="120" customFormat="1" x14ac:dyDescent="0.3"/>
    <row r="2803" s="120" customFormat="1" x14ac:dyDescent="0.3"/>
    <row r="2804" s="120" customFormat="1" x14ac:dyDescent="0.3"/>
    <row r="2805" s="120" customFormat="1" x14ac:dyDescent="0.3"/>
    <row r="2806" s="120" customFormat="1" x14ac:dyDescent="0.3"/>
    <row r="2807" s="120" customFormat="1" x14ac:dyDescent="0.3"/>
    <row r="2808" s="120" customFormat="1" x14ac:dyDescent="0.3"/>
    <row r="2809" s="120" customFormat="1" x14ac:dyDescent="0.3"/>
    <row r="2810" s="120" customFormat="1" x14ac:dyDescent="0.3"/>
    <row r="2811" s="120" customFormat="1" x14ac:dyDescent="0.3"/>
    <row r="2812" s="120" customFormat="1" x14ac:dyDescent="0.3"/>
    <row r="2813" s="120" customFormat="1" x14ac:dyDescent="0.3"/>
    <row r="2814" s="120" customFormat="1" x14ac:dyDescent="0.3"/>
    <row r="2815" s="120" customFormat="1" x14ac:dyDescent="0.3"/>
    <row r="2816" s="120" customFormat="1" x14ac:dyDescent="0.3"/>
    <row r="2817" s="120" customFormat="1" x14ac:dyDescent="0.3"/>
    <row r="2818" s="120" customFormat="1" x14ac:dyDescent="0.3"/>
    <row r="2819" s="120" customFormat="1" x14ac:dyDescent="0.3"/>
    <row r="2820" s="120" customFormat="1" x14ac:dyDescent="0.3"/>
    <row r="2821" s="120" customFormat="1" x14ac:dyDescent="0.3"/>
    <row r="2822" s="120" customFormat="1" x14ac:dyDescent="0.3"/>
    <row r="2823" s="120" customFormat="1" x14ac:dyDescent="0.3"/>
    <row r="2824" s="120" customFormat="1" x14ac:dyDescent="0.3"/>
    <row r="2825" s="120" customFormat="1" x14ac:dyDescent="0.3"/>
    <row r="2826" s="120" customFormat="1" x14ac:dyDescent="0.3"/>
    <row r="2827" s="120" customFormat="1" x14ac:dyDescent="0.3"/>
    <row r="2828" s="120" customFormat="1" x14ac:dyDescent="0.3"/>
    <row r="2829" s="120" customFormat="1" x14ac:dyDescent="0.3"/>
    <row r="2830" s="120" customFormat="1" x14ac:dyDescent="0.3"/>
    <row r="2831" s="120" customFormat="1" x14ac:dyDescent="0.3"/>
    <row r="2832" s="120" customFormat="1" x14ac:dyDescent="0.3"/>
    <row r="2833" s="120" customFormat="1" x14ac:dyDescent="0.3"/>
    <row r="2834" s="120" customFormat="1" x14ac:dyDescent="0.3"/>
    <row r="2835" s="120" customFormat="1" x14ac:dyDescent="0.3"/>
    <row r="2836" s="120" customFormat="1" x14ac:dyDescent="0.3"/>
    <row r="2837" s="120" customFormat="1" x14ac:dyDescent="0.3"/>
    <row r="2838" s="120" customFormat="1" x14ac:dyDescent="0.3"/>
    <row r="2839" s="120" customFormat="1" x14ac:dyDescent="0.3"/>
    <row r="2840" s="120" customFormat="1" x14ac:dyDescent="0.3"/>
    <row r="2841" s="120" customFormat="1" x14ac:dyDescent="0.3"/>
    <row r="2842" s="120" customFormat="1" x14ac:dyDescent="0.3"/>
    <row r="2843" s="120" customFormat="1" x14ac:dyDescent="0.3"/>
    <row r="2844" s="120" customFormat="1" x14ac:dyDescent="0.3"/>
    <row r="2845" s="120" customFormat="1" x14ac:dyDescent="0.3"/>
    <row r="2846" s="120" customFormat="1" x14ac:dyDescent="0.3"/>
    <row r="2847" s="120" customFormat="1" x14ac:dyDescent="0.3"/>
    <row r="2848" s="120" customFormat="1" x14ac:dyDescent="0.3"/>
    <row r="2849" s="120" customFormat="1" x14ac:dyDescent="0.3"/>
    <row r="2850" s="120" customFormat="1" x14ac:dyDescent="0.3"/>
    <row r="2851" s="120" customFormat="1" x14ac:dyDescent="0.3"/>
    <row r="2852" s="120" customFormat="1" x14ac:dyDescent="0.3"/>
    <row r="2853" s="120" customFormat="1" x14ac:dyDescent="0.3"/>
    <row r="2854" s="120" customFormat="1" x14ac:dyDescent="0.3"/>
    <row r="2855" s="120" customFormat="1" x14ac:dyDescent="0.3"/>
    <row r="2856" s="120" customFormat="1" x14ac:dyDescent="0.3"/>
    <row r="2857" s="120" customFormat="1" x14ac:dyDescent="0.3"/>
    <row r="2858" s="120" customFormat="1" x14ac:dyDescent="0.3"/>
    <row r="2859" s="120" customFormat="1" x14ac:dyDescent="0.3"/>
    <row r="2860" s="120" customFormat="1" x14ac:dyDescent="0.3"/>
    <row r="2861" s="120" customFormat="1" x14ac:dyDescent="0.3"/>
    <row r="2862" s="120" customFormat="1" x14ac:dyDescent="0.3"/>
    <row r="2863" s="120" customFormat="1" x14ac:dyDescent="0.3"/>
    <row r="2864" s="120" customFormat="1" x14ac:dyDescent="0.3"/>
    <row r="2865" s="120" customFormat="1" x14ac:dyDescent="0.3"/>
    <row r="2866" s="120" customFormat="1" x14ac:dyDescent="0.3"/>
    <row r="2867" s="120" customFormat="1" x14ac:dyDescent="0.3"/>
    <row r="2868" s="120" customFormat="1" x14ac:dyDescent="0.3"/>
    <row r="2869" s="120" customFormat="1" x14ac:dyDescent="0.3"/>
    <row r="2870" s="120" customFormat="1" x14ac:dyDescent="0.3"/>
    <row r="2871" s="120" customFormat="1" x14ac:dyDescent="0.3"/>
    <row r="2872" s="120" customFormat="1" x14ac:dyDescent="0.3"/>
    <row r="2873" s="120" customFormat="1" x14ac:dyDescent="0.3"/>
    <row r="2874" s="120" customFormat="1" x14ac:dyDescent="0.3"/>
    <row r="2875" s="120" customFormat="1" x14ac:dyDescent="0.3"/>
    <row r="2876" s="120" customFormat="1" x14ac:dyDescent="0.3"/>
    <row r="2877" s="120" customFormat="1" x14ac:dyDescent="0.3"/>
    <row r="2878" s="120" customFormat="1" x14ac:dyDescent="0.3"/>
    <row r="2879" s="120" customFormat="1" x14ac:dyDescent="0.3"/>
    <row r="2880" s="120" customFormat="1" x14ac:dyDescent="0.3"/>
    <row r="2881" s="120" customFormat="1" x14ac:dyDescent="0.3"/>
    <row r="2882" s="120" customFormat="1" x14ac:dyDescent="0.3"/>
    <row r="2883" s="120" customFormat="1" x14ac:dyDescent="0.3"/>
    <row r="2884" s="120" customFormat="1" x14ac:dyDescent="0.3"/>
    <row r="2885" s="120" customFormat="1" x14ac:dyDescent="0.3"/>
    <row r="2886" s="120" customFormat="1" x14ac:dyDescent="0.3"/>
    <row r="2887" s="120" customFormat="1" x14ac:dyDescent="0.3"/>
    <row r="2888" s="120" customFormat="1" x14ac:dyDescent="0.3"/>
    <row r="2889" s="120" customFormat="1" x14ac:dyDescent="0.3"/>
    <row r="2890" s="120" customFormat="1" x14ac:dyDescent="0.3"/>
    <row r="2891" s="120" customFormat="1" x14ac:dyDescent="0.3"/>
    <row r="2892" s="120" customFormat="1" x14ac:dyDescent="0.3"/>
    <row r="2893" s="120" customFormat="1" x14ac:dyDescent="0.3"/>
    <row r="2894" s="120" customFormat="1" x14ac:dyDescent="0.3"/>
    <row r="2895" s="120" customFormat="1" x14ac:dyDescent="0.3"/>
    <row r="2896" s="120" customFormat="1" x14ac:dyDescent="0.3"/>
    <row r="2897" s="120" customFormat="1" x14ac:dyDescent="0.3"/>
    <row r="2898" s="120" customFormat="1" x14ac:dyDescent="0.3"/>
    <row r="2899" s="120" customFormat="1" x14ac:dyDescent="0.3"/>
    <row r="2900" s="120" customFormat="1" x14ac:dyDescent="0.3"/>
    <row r="2901" s="120" customFormat="1" x14ac:dyDescent="0.3"/>
    <row r="2902" s="120" customFormat="1" x14ac:dyDescent="0.3"/>
    <row r="2903" s="120" customFormat="1" x14ac:dyDescent="0.3"/>
    <row r="2904" s="120" customFormat="1" x14ac:dyDescent="0.3"/>
    <row r="2905" s="120" customFormat="1" x14ac:dyDescent="0.3"/>
    <row r="2906" s="120" customFormat="1" x14ac:dyDescent="0.3"/>
    <row r="2907" s="120" customFormat="1" x14ac:dyDescent="0.3"/>
    <row r="2908" s="120" customFormat="1" x14ac:dyDescent="0.3"/>
    <row r="2909" s="120" customFormat="1" x14ac:dyDescent="0.3"/>
    <row r="2910" s="120" customFormat="1" x14ac:dyDescent="0.3"/>
    <row r="2911" s="120" customFormat="1" x14ac:dyDescent="0.3"/>
    <row r="2912" s="120" customFormat="1" x14ac:dyDescent="0.3"/>
    <row r="2913" s="120" customFormat="1" x14ac:dyDescent="0.3"/>
    <row r="2914" s="120" customFormat="1" x14ac:dyDescent="0.3"/>
    <row r="2915" s="120" customFormat="1" x14ac:dyDescent="0.3"/>
    <row r="2916" s="120" customFormat="1" x14ac:dyDescent="0.3"/>
    <row r="2917" s="120" customFormat="1" x14ac:dyDescent="0.3"/>
    <row r="2918" s="120" customFormat="1" x14ac:dyDescent="0.3"/>
    <row r="2919" s="120" customFormat="1" x14ac:dyDescent="0.3"/>
    <row r="2920" s="120" customFormat="1" x14ac:dyDescent="0.3"/>
    <row r="2921" s="120" customFormat="1" x14ac:dyDescent="0.3"/>
    <row r="2922" s="120" customFormat="1" x14ac:dyDescent="0.3"/>
    <row r="2923" s="120" customFormat="1" x14ac:dyDescent="0.3"/>
    <row r="2924" s="120" customFormat="1" x14ac:dyDescent="0.3"/>
    <row r="2925" s="120" customFormat="1" x14ac:dyDescent="0.3"/>
    <row r="2926" s="120" customFormat="1" x14ac:dyDescent="0.3"/>
    <row r="2927" s="120" customFormat="1" x14ac:dyDescent="0.3"/>
    <row r="2928" s="120" customFormat="1" x14ac:dyDescent="0.3"/>
    <row r="2929" s="120" customFormat="1" x14ac:dyDescent="0.3"/>
    <row r="2930" s="120" customFormat="1" x14ac:dyDescent="0.3"/>
    <row r="2931" s="120" customFormat="1" x14ac:dyDescent="0.3"/>
    <row r="2932" s="120" customFormat="1" x14ac:dyDescent="0.3"/>
    <row r="2933" s="120" customFormat="1" x14ac:dyDescent="0.3"/>
    <row r="2934" s="120" customFormat="1" x14ac:dyDescent="0.3"/>
    <row r="2935" s="120" customFormat="1" x14ac:dyDescent="0.3"/>
    <row r="2936" s="120" customFormat="1" x14ac:dyDescent="0.3"/>
    <row r="2937" s="120" customFormat="1" x14ac:dyDescent="0.3"/>
    <row r="2938" s="120" customFormat="1" x14ac:dyDescent="0.3"/>
    <row r="2939" s="120" customFormat="1" x14ac:dyDescent="0.3"/>
    <row r="2940" s="120" customFormat="1" x14ac:dyDescent="0.3"/>
    <row r="2941" s="120" customFormat="1" x14ac:dyDescent="0.3"/>
    <row r="2942" s="120" customFormat="1" x14ac:dyDescent="0.3"/>
    <row r="2943" s="120" customFormat="1" x14ac:dyDescent="0.3"/>
    <row r="2944" s="120" customFormat="1" x14ac:dyDescent="0.3"/>
    <row r="2945" s="120" customFormat="1" x14ac:dyDescent="0.3"/>
    <row r="2946" s="120" customFormat="1" x14ac:dyDescent="0.3"/>
    <row r="2947" s="120" customFormat="1" x14ac:dyDescent="0.3"/>
    <row r="2948" s="120" customFormat="1" x14ac:dyDescent="0.3"/>
    <row r="2949" s="120" customFormat="1" x14ac:dyDescent="0.3"/>
    <row r="2950" s="120" customFormat="1" x14ac:dyDescent="0.3"/>
    <row r="2951" s="120" customFormat="1" x14ac:dyDescent="0.3"/>
    <row r="2952" s="120" customFormat="1" x14ac:dyDescent="0.3"/>
    <row r="2953" s="120" customFormat="1" x14ac:dyDescent="0.3"/>
    <row r="2954" s="120" customFormat="1" x14ac:dyDescent="0.3"/>
    <row r="2955" s="120" customFormat="1" x14ac:dyDescent="0.3"/>
    <row r="2956" s="120" customFormat="1" x14ac:dyDescent="0.3"/>
    <row r="2957" s="120" customFormat="1" x14ac:dyDescent="0.3"/>
    <row r="2958" s="120" customFormat="1" x14ac:dyDescent="0.3"/>
    <row r="2959" s="120" customFormat="1" x14ac:dyDescent="0.3"/>
    <row r="2960" s="120" customFormat="1" x14ac:dyDescent="0.3"/>
    <row r="2961" s="120" customFormat="1" x14ac:dyDescent="0.3"/>
    <row r="2962" s="120" customFormat="1" x14ac:dyDescent="0.3"/>
    <row r="2963" s="120" customFormat="1" x14ac:dyDescent="0.3"/>
    <row r="2964" s="120" customFormat="1" x14ac:dyDescent="0.3"/>
    <row r="2965" s="120" customFormat="1" x14ac:dyDescent="0.3"/>
    <row r="2966" s="120" customFormat="1" x14ac:dyDescent="0.3"/>
    <row r="2967" s="120" customFormat="1" x14ac:dyDescent="0.3"/>
    <row r="2968" s="120" customFormat="1" x14ac:dyDescent="0.3"/>
    <row r="2969" s="120" customFormat="1" x14ac:dyDescent="0.3"/>
    <row r="2970" s="120" customFormat="1" x14ac:dyDescent="0.3"/>
    <row r="2971" s="120" customFormat="1" x14ac:dyDescent="0.3"/>
    <row r="2972" s="120" customFormat="1" x14ac:dyDescent="0.3"/>
    <row r="2973" s="120" customFormat="1" x14ac:dyDescent="0.3"/>
    <row r="2974" s="120" customFormat="1" x14ac:dyDescent="0.3"/>
    <row r="2975" s="120" customFormat="1" x14ac:dyDescent="0.3"/>
    <row r="2976" s="120" customFormat="1" x14ac:dyDescent="0.3"/>
    <row r="2977" s="120" customFormat="1" x14ac:dyDescent="0.3"/>
    <row r="2978" s="120" customFormat="1" x14ac:dyDescent="0.3"/>
    <row r="2979" s="120" customFormat="1" x14ac:dyDescent="0.3"/>
    <row r="2980" s="120" customFormat="1" x14ac:dyDescent="0.3"/>
    <row r="2981" s="120" customFormat="1" x14ac:dyDescent="0.3"/>
    <row r="2982" s="120" customFormat="1" x14ac:dyDescent="0.3"/>
    <row r="2983" s="120" customFormat="1" x14ac:dyDescent="0.3"/>
    <row r="2984" s="120" customFormat="1" x14ac:dyDescent="0.3"/>
    <row r="2985" s="120" customFormat="1" x14ac:dyDescent="0.3"/>
    <row r="2986" s="120" customFormat="1" x14ac:dyDescent="0.3"/>
    <row r="2987" s="120" customFormat="1" x14ac:dyDescent="0.3"/>
    <row r="2988" s="120" customFormat="1" x14ac:dyDescent="0.3"/>
    <row r="2989" s="120" customFormat="1" x14ac:dyDescent="0.3"/>
    <row r="2990" s="120" customFormat="1" x14ac:dyDescent="0.3"/>
    <row r="2991" s="120" customFormat="1" x14ac:dyDescent="0.3"/>
    <row r="2992" s="120" customFormat="1" x14ac:dyDescent="0.3"/>
    <row r="2993" s="120" customFormat="1" x14ac:dyDescent="0.3"/>
    <row r="2994" s="120" customFormat="1" x14ac:dyDescent="0.3"/>
    <row r="2995" s="120" customFormat="1" x14ac:dyDescent="0.3"/>
    <row r="2996" s="120" customFormat="1" x14ac:dyDescent="0.3"/>
    <row r="2997" s="120" customFormat="1" x14ac:dyDescent="0.3"/>
    <row r="2998" s="120" customFormat="1" x14ac:dyDescent="0.3"/>
    <row r="2999" s="120" customFormat="1" x14ac:dyDescent="0.3"/>
    <row r="3000" s="120" customFormat="1" x14ac:dyDescent="0.3"/>
    <row r="3001" s="120" customFormat="1" x14ac:dyDescent="0.3"/>
    <row r="3002" s="120" customFormat="1" x14ac:dyDescent="0.3"/>
    <row r="3003" s="120" customFormat="1" x14ac:dyDescent="0.3"/>
    <row r="3004" s="120" customFormat="1" x14ac:dyDescent="0.3"/>
    <row r="3005" s="120" customFormat="1" x14ac:dyDescent="0.3"/>
    <row r="3006" s="120" customFormat="1" x14ac:dyDescent="0.3"/>
    <row r="3007" s="120" customFormat="1" x14ac:dyDescent="0.3"/>
    <row r="3008" s="120" customFormat="1" x14ac:dyDescent="0.3"/>
    <row r="3009" s="120" customFormat="1" x14ac:dyDescent="0.3"/>
    <row r="3010" s="120" customFormat="1" x14ac:dyDescent="0.3"/>
    <row r="3011" s="120" customFormat="1" x14ac:dyDescent="0.3"/>
    <row r="3012" s="120" customFormat="1" x14ac:dyDescent="0.3"/>
    <row r="3013" s="120" customFormat="1" x14ac:dyDescent="0.3"/>
    <row r="3014" s="120" customFormat="1" x14ac:dyDescent="0.3"/>
    <row r="3015" s="120" customFormat="1" x14ac:dyDescent="0.3"/>
    <row r="3016" s="120" customFormat="1" x14ac:dyDescent="0.3"/>
    <row r="3017" s="120" customFormat="1" x14ac:dyDescent="0.3"/>
    <row r="3018" s="120" customFormat="1" x14ac:dyDescent="0.3"/>
    <row r="3019" s="120" customFormat="1" x14ac:dyDescent="0.3"/>
    <row r="3020" s="120" customFormat="1" x14ac:dyDescent="0.3"/>
    <row r="3021" s="120" customFormat="1" x14ac:dyDescent="0.3"/>
    <row r="3022" s="120" customFormat="1" x14ac:dyDescent="0.3"/>
    <row r="3023" s="120" customFormat="1" x14ac:dyDescent="0.3"/>
    <row r="3024" s="120" customFormat="1" x14ac:dyDescent="0.3"/>
    <row r="3025" s="120" customFormat="1" x14ac:dyDescent="0.3"/>
    <row r="3026" s="120" customFormat="1" x14ac:dyDescent="0.3"/>
    <row r="3027" s="120" customFormat="1" x14ac:dyDescent="0.3"/>
    <row r="3028" s="120" customFormat="1" x14ac:dyDescent="0.3"/>
    <row r="3029" s="120" customFormat="1" x14ac:dyDescent="0.3"/>
    <row r="3030" s="120" customFormat="1" x14ac:dyDescent="0.3"/>
    <row r="3031" s="120" customFormat="1" x14ac:dyDescent="0.3"/>
    <row r="3032" s="120" customFormat="1" x14ac:dyDescent="0.3"/>
    <row r="3033" s="120" customFormat="1" x14ac:dyDescent="0.3"/>
    <row r="3034" s="120" customFormat="1" x14ac:dyDescent="0.3"/>
    <row r="3035" s="120" customFormat="1" x14ac:dyDescent="0.3"/>
    <row r="3036" s="120" customFormat="1" x14ac:dyDescent="0.3"/>
    <row r="3037" s="120" customFormat="1" x14ac:dyDescent="0.3"/>
    <row r="3038" s="120" customFormat="1" x14ac:dyDescent="0.3"/>
    <row r="3039" s="120" customFormat="1" x14ac:dyDescent="0.3"/>
    <row r="3040" s="120" customFormat="1" x14ac:dyDescent="0.3"/>
    <row r="3041" s="120" customFormat="1" x14ac:dyDescent="0.3"/>
    <row r="3042" s="120" customFormat="1" x14ac:dyDescent="0.3"/>
    <row r="3043" s="120" customFormat="1" x14ac:dyDescent="0.3"/>
    <row r="3044" s="120" customFormat="1" x14ac:dyDescent="0.3"/>
    <row r="3045" s="120" customFormat="1" x14ac:dyDescent="0.3"/>
    <row r="3046" s="120" customFormat="1" x14ac:dyDescent="0.3"/>
    <row r="3047" s="120" customFormat="1" x14ac:dyDescent="0.3"/>
    <row r="3048" s="120" customFormat="1" x14ac:dyDescent="0.3"/>
    <row r="3049" s="120" customFormat="1" x14ac:dyDescent="0.3"/>
    <row r="3050" s="120" customFormat="1" x14ac:dyDescent="0.3"/>
    <row r="3051" s="120" customFormat="1" x14ac:dyDescent="0.3"/>
    <row r="3052" s="120" customFormat="1" x14ac:dyDescent="0.3"/>
    <row r="3053" s="120" customFormat="1" x14ac:dyDescent="0.3"/>
    <row r="3054" s="120" customFormat="1" x14ac:dyDescent="0.3"/>
    <row r="3055" s="120" customFormat="1" x14ac:dyDescent="0.3"/>
    <row r="3056" s="120" customFormat="1" x14ac:dyDescent="0.3"/>
    <row r="3057" s="120" customFormat="1" x14ac:dyDescent="0.3"/>
    <row r="3058" s="120" customFormat="1" x14ac:dyDescent="0.3"/>
    <row r="3059" s="120" customFormat="1" x14ac:dyDescent="0.3"/>
    <row r="3060" s="120" customFormat="1" x14ac:dyDescent="0.3"/>
    <row r="3061" s="120" customFormat="1" x14ac:dyDescent="0.3"/>
    <row r="3062" s="120" customFormat="1" x14ac:dyDescent="0.3"/>
    <row r="3063" s="120" customFormat="1" x14ac:dyDescent="0.3"/>
    <row r="3064" s="120" customFormat="1" x14ac:dyDescent="0.3"/>
    <row r="3065" s="120" customFormat="1" x14ac:dyDescent="0.3"/>
    <row r="3066" s="120" customFormat="1" x14ac:dyDescent="0.3"/>
    <row r="3067" s="120" customFormat="1" x14ac:dyDescent="0.3"/>
    <row r="3068" s="120" customFormat="1" x14ac:dyDescent="0.3"/>
    <row r="3069" s="120" customFormat="1" x14ac:dyDescent="0.3"/>
    <row r="3070" s="120" customFormat="1" x14ac:dyDescent="0.3"/>
    <row r="3071" s="120" customFormat="1" x14ac:dyDescent="0.3"/>
    <row r="3072" s="120" customFormat="1" x14ac:dyDescent="0.3"/>
    <row r="3073" s="120" customFormat="1" x14ac:dyDescent="0.3"/>
    <row r="3074" s="120" customFormat="1" x14ac:dyDescent="0.3"/>
    <row r="3075" s="120" customFormat="1" x14ac:dyDescent="0.3"/>
    <row r="3076" s="120" customFormat="1" x14ac:dyDescent="0.3"/>
    <row r="3077" s="120" customFormat="1" x14ac:dyDescent="0.3"/>
    <row r="3078" s="120" customFormat="1" x14ac:dyDescent="0.3"/>
    <row r="3079" s="120" customFormat="1" x14ac:dyDescent="0.3"/>
    <row r="3080" s="120" customFormat="1" x14ac:dyDescent="0.3"/>
    <row r="3081" s="120" customFormat="1" x14ac:dyDescent="0.3"/>
    <row r="3082" s="120" customFormat="1" x14ac:dyDescent="0.3"/>
    <row r="3083" s="120" customFormat="1" x14ac:dyDescent="0.3"/>
    <row r="3084" s="120" customFormat="1" x14ac:dyDescent="0.3"/>
    <row r="3085" s="120" customFormat="1" x14ac:dyDescent="0.3"/>
    <row r="3086" s="120" customFormat="1" x14ac:dyDescent="0.3"/>
    <row r="3087" s="120" customFormat="1" x14ac:dyDescent="0.3"/>
    <row r="3088" s="120" customFormat="1" x14ac:dyDescent="0.3"/>
    <row r="3089" s="120" customFormat="1" x14ac:dyDescent="0.3"/>
    <row r="3090" s="120" customFormat="1" x14ac:dyDescent="0.3"/>
    <row r="3091" s="120" customFormat="1" x14ac:dyDescent="0.3"/>
    <row r="3092" s="120" customFormat="1" x14ac:dyDescent="0.3"/>
    <row r="3093" s="120" customFormat="1" x14ac:dyDescent="0.3"/>
    <row r="3094" s="120" customFormat="1" x14ac:dyDescent="0.3"/>
    <row r="3095" s="120" customFormat="1" x14ac:dyDescent="0.3"/>
    <row r="3096" s="120" customFormat="1" x14ac:dyDescent="0.3"/>
    <row r="3097" s="120" customFormat="1" x14ac:dyDescent="0.3"/>
    <row r="3098" s="120" customFormat="1" x14ac:dyDescent="0.3"/>
    <row r="3099" s="120" customFormat="1" x14ac:dyDescent="0.3"/>
    <row r="3100" s="120" customFormat="1" x14ac:dyDescent="0.3"/>
    <row r="3101" s="120" customFormat="1" x14ac:dyDescent="0.3"/>
    <row r="3102" s="120" customFormat="1" x14ac:dyDescent="0.3"/>
    <row r="3103" s="120" customFormat="1" x14ac:dyDescent="0.3"/>
    <row r="3104" s="120" customFormat="1" x14ac:dyDescent="0.3"/>
    <row r="3105" s="120" customFormat="1" x14ac:dyDescent="0.3"/>
    <row r="3106" s="120" customFormat="1" x14ac:dyDescent="0.3"/>
    <row r="3107" s="120" customFormat="1" x14ac:dyDescent="0.3"/>
    <row r="3108" s="120" customFormat="1" x14ac:dyDescent="0.3"/>
    <row r="3109" s="120" customFormat="1" x14ac:dyDescent="0.3"/>
    <row r="3110" s="120" customFormat="1" x14ac:dyDescent="0.3"/>
    <row r="3111" s="120" customFormat="1" x14ac:dyDescent="0.3"/>
    <row r="3112" s="120" customFormat="1" x14ac:dyDescent="0.3"/>
    <row r="3113" s="120" customFormat="1" x14ac:dyDescent="0.3"/>
    <row r="3114" s="120" customFormat="1" x14ac:dyDescent="0.3"/>
    <row r="3115" s="120" customFormat="1" x14ac:dyDescent="0.3"/>
    <row r="3116" s="120" customFormat="1" x14ac:dyDescent="0.3"/>
    <row r="3117" s="120" customFormat="1" x14ac:dyDescent="0.3"/>
    <row r="3118" s="120" customFormat="1" x14ac:dyDescent="0.3"/>
    <row r="3119" s="120" customFormat="1" x14ac:dyDescent="0.3"/>
    <row r="3120" s="120" customFormat="1" x14ac:dyDescent="0.3"/>
    <row r="3121" s="120" customFormat="1" x14ac:dyDescent="0.3"/>
    <row r="3122" s="120" customFormat="1" x14ac:dyDescent="0.3"/>
    <row r="3123" s="120" customFormat="1" x14ac:dyDescent="0.3"/>
    <row r="3124" s="120" customFormat="1" x14ac:dyDescent="0.3"/>
    <row r="3125" s="120" customFormat="1" x14ac:dyDescent="0.3"/>
    <row r="3126" s="120" customFormat="1" x14ac:dyDescent="0.3"/>
    <row r="3127" s="120" customFormat="1" x14ac:dyDescent="0.3"/>
    <row r="3128" s="120" customFormat="1" x14ac:dyDescent="0.3"/>
    <row r="3129" s="120" customFormat="1" x14ac:dyDescent="0.3"/>
    <row r="3130" s="120" customFormat="1" x14ac:dyDescent="0.3"/>
    <row r="3131" s="120" customFormat="1" x14ac:dyDescent="0.3"/>
    <row r="3132" s="120" customFormat="1" x14ac:dyDescent="0.3"/>
    <row r="3133" s="120" customFormat="1" x14ac:dyDescent="0.3"/>
    <row r="3134" s="120" customFormat="1" x14ac:dyDescent="0.3"/>
    <row r="3135" s="120" customFormat="1" x14ac:dyDescent="0.3"/>
    <row r="3136" s="120" customFormat="1" x14ac:dyDescent="0.3"/>
    <row r="3137" s="120" customFormat="1" x14ac:dyDescent="0.3"/>
    <row r="3138" s="120" customFormat="1" x14ac:dyDescent="0.3"/>
    <row r="3139" s="120" customFormat="1" x14ac:dyDescent="0.3"/>
    <row r="3140" s="120" customFormat="1" x14ac:dyDescent="0.3"/>
    <row r="3141" s="120" customFormat="1" x14ac:dyDescent="0.3"/>
    <row r="3142" s="120" customFormat="1" x14ac:dyDescent="0.3"/>
    <row r="3143" s="120" customFormat="1" x14ac:dyDescent="0.3"/>
    <row r="3144" s="120" customFormat="1" x14ac:dyDescent="0.3"/>
    <row r="3145" s="120" customFormat="1" x14ac:dyDescent="0.3"/>
    <row r="3146" s="120" customFormat="1" x14ac:dyDescent="0.3"/>
    <row r="3147" s="120" customFormat="1" x14ac:dyDescent="0.3"/>
    <row r="3148" s="120" customFormat="1" x14ac:dyDescent="0.3"/>
    <row r="3149" s="120" customFormat="1" x14ac:dyDescent="0.3"/>
    <row r="3150" s="120" customFormat="1" x14ac:dyDescent="0.3"/>
    <row r="3151" s="120" customFormat="1" x14ac:dyDescent="0.3"/>
    <row r="3152" s="120" customFormat="1" x14ac:dyDescent="0.3"/>
    <row r="3153" s="120" customFormat="1" x14ac:dyDescent="0.3"/>
    <row r="3154" s="120" customFormat="1" x14ac:dyDescent="0.3"/>
    <row r="3155" s="120" customFormat="1" x14ac:dyDescent="0.3"/>
    <row r="3156" s="120" customFormat="1" x14ac:dyDescent="0.3"/>
    <row r="3157" s="120" customFormat="1" x14ac:dyDescent="0.3"/>
    <row r="3158" s="120" customFormat="1" x14ac:dyDescent="0.3"/>
    <row r="3159" s="120" customFormat="1" x14ac:dyDescent="0.3"/>
    <row r="3160" s="120" customFormat="1" x14ac:dyDescent="0.3"/>
    <row r="3161" s="120" customFormat="1" x14ac:dyDescent="0.3"/>
    <row r="3162" s="120" customFormat="1" x14ac:dyDescent="0.3"/>
    <row r="3163" s="120" customFormat="1" x14ac:dyDescent="0.3"/>
    <row r="3164" s="120" customFormat="1" x14ac:dyDescent="0.3"/>
    <row r="3165" s="120" customFormat="1" x14ac:dyDescent="0.3"/>
    <row r="3166" s="120" customFormat="1" x14ac:dyDescent="0.3"/>
    <row r="3167" s="120" customFormat="1" x14ac:dyDescent="0.3"/>
    <row r="3168" s="120" customFormat="1" x14ac:dyDescent="0.3"/>
    <row r="3169" s="120" customFormat="1" x14ac:dyDescent="0.3"/>
    <row r="3170" s="120" customFormat="1" x14ac:dyDescent="0.3"/>
    <row r="3171" s="120" customFormat="1" x14ac:dyDescent="0.3"/>
    <row r="3172" s="120" customFormat="1" x14ac:dyDescent="0.3"/>
    <row r="3173" s="120" customFormat="1" x14ac:dyDescent="0.3"/>
    <row r="3174" s="120" customFormat="1" x14ac:dyDescent="0.3"/>
    <row r="3175" s="120" customFormat="1" x14ac:dyDescent="0.3"/>
    <row r="3176" s="120" customFormat="1" x14ac:dyDescent="0.3"/>
    <row r="3177" s="120" customFormat="1" x14ac:dyDescent="0.3"/>
    <row r="3178" s="120" customFormat="1" x14ac:dyDescent="0.3"/>
    <row r="3179" s="120" customFormat="1" x14ac:dyDescent="0.3"/>
    <row r="3180" s="120" customFormat="1" x14ac:dyDescent="0.3"/>
    <row r="3181" s="120" customFormat="1" x14ac:dyDescent="0.3"/>
    <row r="3182" s="120" customFormat="1" x14ac:dyDescent="0.3"/>
    <row r="3183" s="120" customFormat="1" x14ac:dyDescent="0.3"/>
    <row r="3184" s="120" customFormat="1" x14ac:dyDescent="0.3"/>
    <row r="3185" s="120" customFormat="1" x14ac:dyDescent="0.3"/>
    <row r="3186" s="120" customFormat="1" x14ac:dyDescent="0.3"/>
    <row r="3187" s="120" customFormat="1" x14ac:dyDescent="0.3"/>
    <row r="3188" s="120" customFormat="1" x14ac:dyDescent="0.3"/>
    <row r="3189" s="120" customFormat="1" x14ac:dyDescent="0.3"/>
    <row r="3190" s="120" customFormat="1" x14ac:dyDescent="0.3"/>
    <row r="3191" s="120" customFormat="1" x14ac:dyDescent="0.3"/>
    <row r="3192" s="120" customFormat="1" x14ac:dyDescent="0.3"/>
    <row r="3193" s="120" customFormat="1" x14ac:dyDescent="0.3"/>
    <row r="3194" s="120" customFormat="1" x14ac:dyDescent="0.3"/>
    <row r="3195" s="120" customFormat="1" x14ac:dyDescent="0.3"/>
    <row r="3196" s="120" customFormat="1" x14ac:dyDescent="0.3"/>
    <row r="3197" s="120" customFormat="1" x14ac:dyDescent="0.3"/>
    <row r="3198" s="120" customFormat="1" x14ac:dyDescent="0.3"/>
    <row r="3199" s="120" customFormat="1" x14ac:dyDescent="0.3"/>
    <row r="3200" s="120" customFormat="1" x14ac:dyDescent="0.3"/>
    <row r="3201" s="120" customFormat="1" x14ac:dyDescent="0.3"/>
    <row r="3202" s="120" customFormat="1" x14ac:dyDescent="0.3"/>
    <row r="3203" s="120" customFormat="1" x14ac:dyDescent="0.3"/>
    <row r="3204" s="120" customFormat="1" x14ac:dyDescent="0.3"/>
    <row r="3205" s="120" customFormat="1" x14ac:dyDescent="0.3"/>
    <row r="3206" s="120" customFormat="1" x14ac:dyDescent="0.3"/>
    <row r="3207" s="120" customFormat="1" x14ac:dyDescent="0.3"/>
    <row r="3208" s="120" customFormat="1" x14ac:dyDescent="0.3"/>
    <row r="3209" s="120" customFormat="1" x14ac:dyDescent="0.3"/>
    <row r="3210" s="120" customFormat="1" x14ac:dyDescent="0.3"/>
    <row r="3211" s="120" customFormat="1" x14ac:dyDescent="0.3"/>
    <row r="3212" s="120" customFormat="1" x14ac:dyDescent="0.3"/>
    <row r="3213" s="120" customFormat="1" x14ac:dyDescent="0.3"/>
    <row r="3214" s="120" customFormat="1" x14ac:dyDescent="0.3"/>
    <row r="3215" s="120" customFormat="1" x14ac:dyDescent="0.3"/>
    <row r="3216" s="120" customFormat="1" x14ac:dyDescent="0.3"/>
    <row r="3217" s="120" customFormat="1" x14ac:dyDescent="0.3"/>
    <row r="3218" s="120" customFormat="1" x14ac:dyDescent="0.3"/>
    <row r="3219" s="120" customFormat="1" x14ac:dyDescent="0.3"/>
    <row r="3220" s="120" customFormat="1" x14ac:dyDescent="0.3"/>
    <row r="3221" s="120" customFormat="1" x14ac:dyDescent="0.3"/>
    <row r="3222" s="120" customFormat="1" x14ac:dyDescent="0.3"/>
    <row r="3223" s="120" customFormat="1" x14ac:dyDescent="0.3"/>
    <row r="3224" s="120" customFormat="1" x14ac:dyDescent="0.3"/>
    <row r="3225" s="120" customFormat="1" x14ac:dyDescent="0.3"/>
    <row r="3226" s="120" customFormat="1" x14ac:dyDescent="0.3"/>
    <row r="3227" s="120" customFormat="1" x14ac:dyDescent="0.3"/>
    <row r="3228" s="120" customFormat="1" x14ac:dyDescent="0.3"/>
    <row r="3229" s="120" customFormat="1" x14ac:dyDescent="0.3"/>
    <row r="3230" s="120" customFormat="1" x14ac:dyDescent="0.3"/>
    <row r="3231" s="120" customFormat="1" x14ac:dyDescent="0.3"/>
    <row r="3232" s="120" customFormat="1" x14ac:dyDescent="0.3"/>
    <row r="3233" s="120" customFormat="1" x14ac:dyDescent="0.3"/>
    <row r="3234" s="120" customFormat="1" x14ac:dyDescent="0.3"/>
    <row r="3235" s="120" customFormat="1" x14ac:dyDescent="0.3"/>
    <row r="3236" s="120" customFormat="1" x14ac:dyDescent="0.3"/>
    <row r="3237" s="120" customFormat="1" x14ac:dyDescent="0.3"/>
    <row r="3238" s="120" customFormat="1" x14ac:dyDescent="0.3"/>
    <row r="3239" s="120" customFormat="1" x14ac:dyDescent="0.3"/>
    <row r="3240" s="120" customFormat="1" x14ac:dyDescent="0.3"/>
    <row r="3241" s="120" customFormat="1" x14ac:dyDescent="0.3"/>
    <row r="3242" s="120" customFormat="1" x14ac:dyDescent="0.3"/>
    <row r="3243" s="120" customFormat="1" x14ac:dyDescent="0.3"/>
    <row r="3244" s="120" customFormat="1" x14ac:dyDescent="0.3"/>
    <row r="3245" s="120" customFormat="1" x14ac:dyDescent="0.3"/>
    <row r="3246" s="120" customFormat="1" x14ac:dyDescent="0.3"/>
    <row r="3247" s="120" customFormat="1" x14ac:dyDescent="0.3"/>
    <row r="3248" s="120" customFormat="1" x14ac:dyDescent="0.3"/>
    <row r="3249" s="120" customFormat="1" x14ac:dyDescent="0.3"/>
    <row r="3250" s="120" customFormat="1" x14ac:dyDescent="0.3"/>
    <row r="3251" s="120" customFormat="1" x14ac:dyDescent="0.3"/>
    <row r="3252" s="120" customFormat="1" x14ac:dyDescent="0.3"/>
    <row r="3253" s="120" customFormat="1" x14ac:dyDescent="0.3"/>
    <row r="3254" s="120" customFormat="1" x14ac:dyDescent="0.3"/>
    <row r="3255" s="120" customFormat="1" x14ac:dyDescent="0.3"/>
    <row r="3256" s="120" customFormat="1" x14ac:dyDescent="0.3"/>
    <row r="3257" s="120" customFormat="1" x14ac:dyDescent="0.3"/>
    <row r="3258" s="120" customFormat="1" x14ac:dyDescent="0.3"/>
    <row r="3259" s="120" customFormat="1" x14ac:dyDescent="0.3"/>
    <row r="3260" s="120" customFormat="1" x14ac:dyDescent="0.3"/>
    <row r="3261" s="120" customFormat="1" x14ac:dyDescent="0.3"/>
    <row r="3262" s="120" customFormat="1" x14ac:dyDescent="0.3"/>
    <row r="3263" s="120" customFormat="1" x14ac:dyDescent="0.3"/>
    <row r="3264" s="120" customFormat="1" x14ac:dyDescent="0.3"/>
    <row r="3265" s="120" customFormat="1" x14ac:dyDescent="0.3"/>
    <row r="3266" s="120" customFormat="1" x14ac:dyDescent="0.3"/>
    <row r="3267" s="120" customFormat="1" x14ac:dyDescent="0.3"/>
    <row r="3268" s="120" customFormat="1" x14ac:dyDescent="0.3"/>
    <row r="3269" s="120" customFormat="1" x14ac:dyDescent="0.3"/>
    <row r="3270" s="120" customFormat="1" x14ac:dyDescent="0.3"/>
    <row r="3271" s="120" customFormat="1" x14ac:dyDescent="0.3"/>
    <row r="3272" s="120" customFormat="1" x14ac:dyDescent="0.3"/>
    <row r="3273" s="120" customFormat="1" x14ac:dyDescent="0.3"/>
    <row r="3274" s="120" customFormat="1" x14ac:dyDescent="0.3"/>
    <row r="3275" s="120" customFormat="1" x14ac:dyDescent="0.3"/>
    <row r="3276" s="120" customFormat="1" x14ac:dyDescent="0.3"/>
    <row r="3277" s="120" customFormat="1" x14ac:dyDescent="0.3"/>
    <row r="3278" s="120" customFormat="1" x14ac:dyDescent="0.3"/>
    <row r="3279" s="120" customFormat="1" x14ac:dyDescent="0.3"/>
    <row r="3280" s="120" customFormat="1" x14ac:dyDescent="0.3"/>
    <row r="3281" s="120" customFormat="1" x14ac:dyDescent="0.3"/>
    <row r="3282" s="120" customFormat="1" x14ac:dyDescent="0.3"/>
    <row r="3283" s="120" customFormat="1" x14ac:dyDescent="0.3"/>
    <row r="3284" s="120" customFormat="1" x14ac:dyDescent="0.3"/>
    <row r="3285" s="120" customFormat="1" x14ac:dyDescent="0.3"/>
    <row r="3286" s="120" customFormat="1" x14ac:dyDescent="0.3"/>
    <row r="3287" s="120" customFormat="1" x14ac:dyDescent="0.3"/>
    <row r="3288" s="120" customFormat="1" x14ac:dyDescent="0.3"/>
    <row r="3289" s="120" customFormat="1" x14ac:dyDescent="0.3"/>
    <row r="3290" s="120" customFormat="1" x14ac:dyDescent="0.3"/>
    <row r="3291" s="120" customFormat="1" x14ac:dyDescent="0.3"/>
    <row r="3292" s="120" customFormat="1" x14ac:dyDescent="0.3"/>
    <row r="3293" s="120" customFormat="1" x14ac:dyDescent="0.3"/>
    <row r="3294" s="120" customFormat="1" x14ac:dyDescent="0.3"/>
    <row r="3295" s="120" customFormat="1" x14ac:dyDescent="0.3"/>
    <row r="3296" s="120" customFormat="1" x14ac:dyDescent="0.3"/>
    <row r="3297" s="120" customFormat="1" x14ac:dyDescent="0.3"/>
    <row r="3298" s="120" customFormat="1" x14ac:dyDescent="0.3"/>
    <row r="3299" s="120" customFormat="1" x14ac:dyDescent="0.3"/>
    <row r="3300" s="120" customFormat="1" x14ac:dyDescent="0.3"/>
    <row r="3301" s="120" customFormat="1" x14ac:dyDescent="0.3"/>
    <row r="3302" s="120" customFormat="1" x14ac:dyDescent="0.3"/>
    <row r="3303" s="120" customFormat="1" x14ac:dyDescent="0.3"/>
    <row r="3304" s="120" customFormat="1" x14ac:dyDescent="0.3"/>
    <row r="3305" s="120" customFormat="1" x14ac:dyDescent="0.3"/>
    <row r="3306" s="120" customFormat="1" x14ac:dyDescent="0.3"/>
    <row r="3307" s="120" customFormat="1" x14ac:dyDescent="0.3"/>
    <row r="3308" s="120" customFormat="1" x14ac:dyDescent="0.3"/>
    <row r="3309" s="120" customFormat="1" x14ac:dyDescent="0.3"/>
    <row r="3310" s="120" customFormat="1" x14ac:dyDescent="0.3"/>
    <row r="3311" s="120" customFormat="1" x14ac:dyDescent="0.3"/>
    <row r="3312" s="120" customFormat="1" x14ac:dyDescent="0.3"/>
    <row r="3313" s="120" customFormat="1" x14ac:dyDescent="0.3"/>
    <row r="3314" s="120" customFormat="1" x14ac:dyDescent="0.3"/>
    <row r="3315" s="120" customFormat="1" x14ac:dyDescent="0.3"/>
    <row r="3316" s="120" customFormat="1" x14ac:dyDescent="0.3"/>
    <row r="3317" s="120" customFormat="1" x14ac:dyDescent="0.3"/>
    <row r="3318" s="120" customFormat="1" x14ac:dyDescent="0.3"/>
    <row r="3319" s="120" customFormat="1" x14ac:dyDescent="0.3"/>
    <row r="3320" s="120" customFormat="1" x14ac:dyDescent="0.3"/>
    <row r="3321" s="120" customFormat="1" x14ac:dyDescent="0.3"/>
    <row r="3322" s="120" customFormat="1" x14ac:dyDescent="0.3"/>
    <row r="3323" s="120" customFormat="1" x14ac:dyDescent="0.3"/>
    <row r="3324" s="120" customFormat="1" x14ac:dyDescent="0.3"/>
    <row r="3325" s="120" customFormat="1" x14ac:dyDescent="0.3"/>
    <row r="3326" s="120" customFormat="1" x14ac:dyDescent="0.3"/>
    <row r="3327" s="120" customFormat="1" x14ac:dyDescent="0.3"/>
    <row r="3328" s="120" customFormat="1" x14ac:dyDescent="0.3"/>
    <row r="3329" s="120" customFormat="1" x14ac:dyDescent="0.3"/>
    <row r="3330" s="120" customFormat="1" x14ac:dyDescent="0.3"/>
    <row r="3331" s="120" customFormat="1" x14ac:dyDescent="0.3"/>
    <row r="3332" s="120" customFormat="1" x14ac:dyDescent="0.3"/>
    <row r="3333" s="120" customFormat="1" x14ac:dyDescent="0.3"/>
    <row r="3334" s="120" customFormat="1" x14ac:dyDescent="0.3"/>
    <row r="3335" s="120" customFormat="1" x14ac:dyDescent="0.3"/>
    <row r="3336" s="120" customFormat="1" x14ac:dyDescent="0.3"/>
    <row r="3337" s="120" customFormat="1" x14ac:dyDescent="0.3"/>
    <row r="3338" s="120" customFormat="1" x14ac:dyDescent="0.3"/>
    <row r="3339" s="120" customFormat="1" x14ac:dyDescent="0.3"/>
    <row r="3340" s="120" customFormat="1" x14ac:dyDescent="0.3"/>
    <row r="3341" s="120" customFormat="1" x14ac:dyDescent="0.3"/>
    <row r="3342" s="120" customFormat="1" x14ac:dyDescent="0.3"/>
    <row r="3343" s="120" customFormat="1" x14ac:dyDescent="0.3"/>
    <row r="3344" s="120" customFormat="1" x14ac:dyDescent="0.3"/>
    <row r="3345" s="120" customFormat="1" x14ac:dyDescent="0.3"/>
    <row r="3346" s="120" customFormat="1" x14ac:dyDescent="0.3"/>
    <row r="3347" s="120" customFormat="1" x14ac:dyDescent="0.3"/>
    <row r="3348" s="120" customFormat="1" x14ac:dyDescent="0.3"/>
    <row r="3349" s="120" customFormat="1" x14ac:dyDescent="0.3"/>
    <row r="3350" s="120" customFormat="1" x14ac:dyDescent="0.3"/>
    <row r="3351" s="120" customFormat="1" x14ac:dyDescent="0.3"/>
    <row r="3352" s="120" customFormat="1" x14ac:dyDescent="0.3"/>
    <row r="3353" s="120" customFormat="1" x14ac:dyDescent="0.3"/>
    <row r="3354" s="120" customFormat="1" x14ac:dyDescent="0.3"/>
    <row r="3355" s="120" customFormat="1" x14ac:dyDescent="0.3"/>
    <row r="3356" s="120" customFormat="1" x14ac:dyDescent="0.3"/>
    <row r="3357" s="120" customFormat="1" x14ac:dyDescent="0.3"/>
    <row r="3358" s="120" customFormat="1" x14ac:dyDescent="0.3"/>
    <row r="3359" s="120" customFormat="1" x14ac:dyDescent="0.3"/>
    <row r="3360" s="120" customFormat="1" x14ac:dyDescent="0.3"/>
    <row r="3361" s="120" customFormat="1" x14ac:dyDescent="0.3"/>
    <row r="3362" s="120" customFormat="1" x14ac:dyDescent="0.3"/>
    <row r="3363" s="120" customFormat="1" x14ac:dyDescent="0.3"/>
    <row r="3364" s="120" customFormat="1" x14ac:dyDescent="0.3"/>
    <row r="3365" s="120" customFormat="1" x14ac:dyDescent="0.3"/>
    <row r="3366" s="120" customFormat="1" x14ac:dyDescent="0.3"/>
    <row r="3367" s="120" customFormat="1" x14ac:dyDescent="0.3"/>
    <row r="3368" s="120" customFormat="1" x14ac:dyDescent="0.3"/>
    <row r="3369" s="120" customFormat="1" x14ac:dyDescent="0.3"/>
    <row r="3370" s="120" customFormat="1" x14ac:dyDescent="0.3"/>
    <row r="3371" s="120" customFormat="1" x14ac:dyDescent="0.3"/>
    <row r="3372" s="120" customFormat="1" x14ac:dyDescent="0.3"/>
    <row r="3373" s="120" customFormat="1" x14ac:dyDescent="0.3"/>
    <row r="3374" s="120" customFormat="1" x14ac:dyDescent="0.3"/>
    <row r="3375" s="120" customFormat="1" x14ac:dyDescent="0.3"/>
    <row r="3376" s="120" customFormat="1" x14ac:dyDescent="0.3"/>
    <row r="3377" s="120" customFormat="1" x14ac:dyDescent="0.3"/>
    <row r="3378" s="120" customFormat="1" x14ac:dyDescent="0.3"/>
    <row r="3379" s="120" customFormat="1" x14ac:dyDescent="0.3"/>
    <row r="3380" s="120" customFormat="1" x14ac:dyDescent="0.3"/>
    <row r="3381" s="120" customFormat="1" x14ac:dyDescent="0.3"/>
    <row r="3382" s="120" customFormat="1" x14ac:dyDescent="0.3"/>
    <row r="3383" s="120" customFormat="1" x14ac:dyDescent="0.3"/>
    <row r="3384" s="120" customFormat="1" x14ac:dyDescent="0.3"/>
    <row r="3385" s="120" customFormat="1" x14ac:dyDescent="0.3"/>
    <row r="3386" s="120" customFormat="1" x14ac:dyDescent="0.3"/>
    <row r="3387" s="120" customFormat="1" x14ac:dyDescent="0.3"/>
    <row r="3388" s="120" customFormat="1" x14ac:dyDescent="0.3"/>
    <row r="3389" s="120" customFormat="1" x14ac:dyDescent="0.3"/>
    <row r="3390" s="120" customFormat="1" x14ac:dyDescent="0.3"/>
    <row r="3391" s="120" customFormat="1" x14ac:dyDescent="0.3"/>
    <row r="3392" s="120" customFormat="1" x14ac:dyDescent="0.3"/>
    <row r="3393" s="120" customFormat="1" x14ac:dyDescent="0.3"/>
    <row r="3394" s="120" customFormat="1" x14ac:dyDescent="0.3"/>
    <row r="3395" s="120" customFormat="1" x14ac:dyDescent="0.3"/>
    <row r="3396" s="120" customFormat="1" x14ac:dyDescent="0.3"/>
    <row r="3397" s="120" customFormat="1" x14ac:dyDescent="0.3"/>
    <row r="3398" s="120" customFormat="1" x14ac:dyDescent="0.3"/>
    <row r="3399" s="120" customFormat="1" x14ac:dyDescent="0.3"/>
    <row r="3400" s="120" customFormat="1" x14ac:dyDescent="0.3"/>
    <row r="3401" s="120" customFormat="1" x14ac:dyDescent="0.3"/>
    <row r="3402" s="120" customFormat="1" x14ac:dyDescent="0.3"/>
    <row r="3403" s="120" customFormat="1" x14ac:dyDescent="0.3"/>
    <row r="3404" s="120" customFormat="1" x14ac:dyDescent="0.3"/>
    <row r="3405" s="120" customFormat="1" x14ac:dyDescent="0.3"/>
    <row r="3406" s="120" customFormat="1" x14ac:dyDescent="0.3"/>
    <row r="3407" s="120" customFormat="1" x14ac:dyDescent="0.3"/>
    <row r="3408" s="120" customFormat="1" x14ac:dyDescent="0.3"/>
    <row r="3409" s="120" customFormat="1" x14ac:dyDescent="0.3"/>
    <row r="3410" s="120" customFormat="1" x14ac:dyDescent="0.3"/>
    <row r="3411" s="120" customFormat="1" x14ac:dyDescent="0.3"/>
    <row r="3412" s="120" customFormat="1" x14ac:dyDescent="0.3"/>
    <row r="3413" s="120" customFormat="1" x14ac:dyDescent="0.3"/>
    <row r="3414" s="120" customFormat="1" x14ac:dyDescent="0.3"/>
    <row r="3415" s="120" customFormat="1" x14ac:dyDescent="0.3"/>
    <row r="3416" s="120" customFormat="1" x14ac:dyDescent="0.3"/>
    <row r="3417" s="120" customFormat="1" x14ac:dyDescent="0.3"/>
    <row r="3418" s="120" customFormat="1" x14ac:dyDescent="0.3"/>
    <row r="3419" s="120" customFormat="1" x14ac:dyDescent="0.3"/>
    <row r="3420" s="120" customFormat="1" x14ac:dyDescent="0.3"/>
    <row r="3421" s="120" customFormat="1" x14ac:dyDescent="0.3"/>
    <row r="3422" s="120" customFormat="1" x14ac:dyDescent="0.3"/>
    <row r="3423" s="120" customFormat="1" x14ac:dyDescent="0.3"/>
    <row r="3424" s="120" customFormat="1" x14ac:dyDescent="0.3"/>
    <row r="3425" s="120" customFormat="1" x14ac:dyDescent="0.3"/>
    <row r="3426" s="120" customFormat="1" x14ac:dyDescent="0.3"/>
    <row r="3427" s="120" customFormat="1" x14ac:dyDescent="0.3"/>
    <row r="3428" s="120" customFormat="1" x14ac:dyDescent="0.3"/>
    <row r="3429" s="120" customFormat="1" x14ac:dyDescent="0.3"/>
    <row r="3430" s="120" customFormat="1" x14ac:dyDescent="0.3"/>
    <row r="3431" s="120" customFormat="1" x14ac:dyDescent="0.3"/>
    <row r="3432" s="120" customFormat="1" x14ac:dyDescent="0.3"/>
    <row r="3433" s="120" customFormat="1" x14ac:dyDescent="0.3"/>
    <row r="3434" s="120" customFormat="1" x14ac:dyDescent="0.3"/>
    <row r="3435" s="120" customFormat="1" x14ac:dyDescent="0.3"/>
    <row r="3436" s="120" customFormat="1" x14ac:dyDescent="0.3"/>
    <row r="3437" s="120" customFormat="1" x14ac:dyDescent="0.3"/>
    <row r="3438" s="120" customFormat="1" x14ac:dyDescent="0.3"/>
    <row r="3439" s="120" customFormat="1" x14ac:dyDescent="0.3"/>
    <row r="3440" s="120" customFormat="1" x14ac:dyDescent="0.3"/>
    <row r="3441" s="120" customFormat="1" x14ac:dyDescent="0.3"/>
    <row r="3442" s="120" customFormat="1" x14ac:dyDescent="0.3"/>
    <row r="3443" s="120" customFormat="1" x14ac:dyDescent="0.3"/>
    <row r="3444" s="120" customFormat="1" x14ac:dyDescent="0.3"/>
    <row r="3445" s="120" customFormat="1" x14ac:dyDescent="0.3"/>
    <row r="3446" s="120" customFormat="1" x14ac:dyDescent="0.3"/>
    <row r="3447" s="120" customFormat="1" x14ac:dyDescent="0.3"/>
    <row r="3448" s="120" customFormat="1" x14ac:dyDescent="0.3"/>
    <row r="3449" s="120" customFormat="1" x14ac:dyDescent="0.3"/>
    <row r="3450" s="120" customFormat="1" x14ac:dyDescent="0.3"/>
    <row r="3451" s="120" customFormat="1" x14ac:dyDescent="0.3"/>
    <row r="3452" s="120" customFormat="1" x14ac:dyDescent="0.3"/>
    <row r="3453" s="120" customFormat="1" x14ac:dyDescent="0.3"/>
    <row r="3454" s="120" customFormat="1" x14ac:dyDescent="0.3"/>
    <row r="3455" s="120" customFormat="1" x14ac:dyDescent="0.3"/>
    <row r="3456" s="120" customFormat="1" x14ac:dyDescent="0.3"/>
    <row r="3457" s="120" customFormat="1" x14ac:dyDescent="0.3"/>
    <row r="3458" s="120" customFormat="1" x14ac:dyDescent="0.3"/>
    <row r="3459" s="120" customFormat="1" x14ac:dyDescent="0.3"/>
    <row r="3460" s="120" customFormat="1" x14ac:dyDescent="0.3"/>
    <row r="3461" s="120" customFormat="1" x14ac:dyDescent="0.3"/>
    <row r="3462" s="120" customFormat="1" x14ac:dyDescent="0.3"/>
    <row r="3463" s="120" customFormat="1" x14ac:dyDescent="0.3"/>
    <row r="3464" s="120" customFormat="1" x14ac:dyDescent="0.3"/>
    <row r="3465" s="120" customFormat="1" x14ac:dyDescent="0.3"/>
    <row r="3466" s="120" customFormat="1" x14ac:dyDescent="0.3"/>
    <row r="3467" s="120" customFormat="1" x14ac:dyDescent="0.3"/>
    <row r="3468" s="120" customFormat="1" x14ac:dyDescent="0.3"/>
    <row r="3469" s="120" customFormat="1" x14ac:dyDescent="0.3"/>
    <row r="3470" s="120" customFormat="1" x14ac:dyDescent="0.3"/>
    <row r="3471" s="120" customFormat="1" x14ac:dyDescent="0.3"/>
    <row r="3472" s="120" customFormat="1" x14ac:dyDescent="0.3"/>
    <row r="3473" s="120" customFormat="1" x14ac:dyDescent="0.3"/>
    <row r="3474" s="120" customFormat="1" x14ac:dyDescent="0.3"/>
    <row r="3475" s="120" customFormat="1" x14ac:dyDescent="0.3"/>
    <row r="3476" s="120" customFormat="1" x14ac:dyDescent="0.3"/>
    <row r="3477" s="120" customFormat="1" x14ac:dyDescent="0.3"/>
    <row r="3478" s="120" customFormat="1" x14ac:dyDescent="0.3"/>
    <row r="3479" s="120" customFormat="1" x14ac:dyDescent="0.3"/>
    <row r="3480" s="120" customFormat="1" x14ac:dyDescent="0.3"/>
    <row r="3481" s="120" customFormat="1" x14ac:dyDescent="0.3"/>
    <row r="3482" s="120" customFormat="1" x14ac:dyDescent="0.3"/>
    <row r="3483" s="120" customFormat="1" x14ac:dyDescent="0.3"/>
    <row r="3484" s="120" customFormat="1" x14ac:dyDescent="0.3"/>
    <row r="3485" s="120" customFormat="1" x14ac:dyDescent="0.3"/>
    <row r="3486" s="120" customFormat="1" x14ac:dyDescent="0.3"/>
    <row r="3487" s="120" customFormat="1" x14ac:dyDescent="0.3"/>
    <row r="3488" s="120" customFormat="1" x14ac:dyDescent="0.3"/>
    <row r="3489" s="120" customFormat="1" x14ac:dyDescent="0.3"/>
    <row r="3490" s="120" customFormat="1" x14ac:dyDescent="0.3"/>
    <row r="3491" s="120" customFormat="1" x14ac:dyDescent="0.3"/>
    <row r="3492" s="120" customFormat="1" x14ac:dyDescent="0.3"/>
    <row r="3493" s="120" customFormat="1" x14ac:dyDescent="0.3"/>
    <row r="3494" s="120" customFormat="1" x14ac:dyDescent="0.3"/>
    <row r="3495" s="120" customFormat="1" x14ac:dyDescent="0.3"/>
    <row r="3496" s="120" customFormat="1" x14ac:dyDescent="0.3"/>
    <row r="3497" s="120" customFormat="1" x14ac:dyDescent="0.3"/>
    <row r="3498" s="120" customFormat="1" x14ac:dyDescent="0.3"/>
    <row r="3499" s="120" customFormat="1" x14ac:dyDescent="0.3"/>
    <row r="3500" s="120" customFormat="1" x14ac:dyDescent="0.3"/>
    <row r="3501" s="120" customFormat="1" x14ac:dyDescent="0.3"/>
    <row r="3502" s="120" customFormat="1" x14ac:dyDescent="0.3"/>
    <row r="3503" s="120" customFormat="1" x14ac:dyDescent="0.3"/>
    <row r="3504" s="120" customFormat="1" x14ac:dyDescent="0.3"/>
    <row r="3505" s="120" customFormat="1" x14ac:dyDescent="0.3"/>
    <row r="3506" s="120" customFormat="1" x14ac:dyDescent="0.3"/>
    <row r="3507" s="120" customFormat="1" x14ac:dyDescent="0.3"/>
    <row r="3508" s="120" customFormat="1" x14ac:dyDescent="0.3"/>
    <row r="3509" s="120" customFormat="1" x14ac:dyDescent="0.3"/>
    <row r="3510" s="120" customFormat="1" x14ac:dyDescent="0.3"/>
    <row r="3511" s="120" customFormat="1" x14ac:dyDescent="0.3"/>
    <row r="3512" s="120" customFormat="1" x14ac:dyDescent="0.3"/>
    <row r="3513" s="120" customFormat="1" x14ac:dyDescent="0.3"/>
    <row r="3514" s="120" customFormat="1" x14ac:dyDescent="0.3"/>
    <row r="3515" s="120" customFormat="1" x14ac:dyDescent="0.3"/>
    <row r="3516" s="120" customFormat="1" x14ac:dyDescent="0.3"/>
    <row r="3517" s="120" customFormat="1" x14ac:dyDescent="0.3"/>
    <row r="3518" s="120" customFormat="1" x14ac:dyDescent="0.3"/>
    <row r="3519" s="120" customFormat="1" x14ac:dyDescent="0.3"/>
    <row r="3520" s="120" customFormat="1" x14ac:dyDescent="0.3"/>
    <row r="3521" s="120" customFormat="1" x14ac:dyDescent="0.3"/>
    <row r="3522" s="120" customFormat="1" x14ac:dyDescent="0.3"/>
    <row r="3523" s="120" customFormat="1" x14ac:dyDescent="0.3"/>
    <row r="3524" s="120" customFormat="1" x14ac:dyDescent="0.3"/>
    <row r="3525" s="120" customFormat="1" x14ac:dyDescent="0.3"/>
    <row r="3526" s="120" customFormat="1" x14ac:dyDescent="0.3"/>
    <row r="3527" s="120" customFormat="1" x14ac:dyDescent="0.3"/>
    <row r="3528" s="120" customFormat="1" x14ac:dyDescent="0.3"/>
    <row r="3529" s="120" customFormat="1" x14ac:dyDescent="0.3"/>
    <row r="3530" s="120" customFormat="1" x14ac:dyDescent="0.3"/>
    <row r="3531" s="120" customFormat="1" x14ac:dyDescent="0.3"/>
    <row r="3532" s="120" customFormat="1" x14ac:dyDescent="0.3"/>
    <row r="3533" s="120" customFormat="1" x14ac:dyDescent="0.3"/>
    <row r="3534" s="120" customFormat="1" x14ac:dyDescent="0.3"/>
    <row r="3535" s="120" customFormat="1" x14ac:dyDescent="0.3"/>
    <row r="3536" s="120" customFormat="1" x14ac:dyDescent="0.3"/>
    <row r="3537" s="120" customFormat="1" x14ac:dyDescent="0.3"/>
    <row r="3538" s="120" customFormat="1" x14ac:dyDescent="0.3"/>
    <row r="3539" s="120" customFormat="1" x14ac:dyDescent="0.3"/>
    <row r="3540" s="120" customFormat="1" x14ac:dyDescent="0.3"/>
    <row r="3541" s="120" customFormat="1" x14ac:dyDescent="0.3"/>
    <row r="3542" s="120" customFormat="1" x14ac:dyDescent="0.3"/>
    <row r="3543" s="120" customFormat="1" x14ac:dyDescent="0.3"/>
    <row r="3544" s="120" customFormat="1" x14ac:dyDescent="0.3"/>
    <row r="3545" s="120" customFormat="1" x14ac:dyDescent="0.3"/>
    <row r="3546" s="120" customFormat="1" x14ac:dyDescent="0.3"/>
    <row r="3547" s="120" customFormat="1" x14ac:dyDescent="0.3"/>
    <row r="3548" s="120" customFormat="1" x14ac:dyDescent="0.3"/>
    <row r="3549" s="120" customFormat="1" x14ac:dyDescent="0.3"/>
    <row r="3550" s="120" customFormat="1" x14ac:dyDescent="0.3"/>
    <row r="3551" s="120" customFormat="1" x14ac:dyDescent="0.3"/>
    <row r="3552" s="120" customFormat="1" x14ac:dyDescent="0.3"/>
    <row r="3553" s="120" customFormat="1" x14ac:dyDescent="0.3"/>
    <row r="3554" s="120" customFormat="1" x14ac:dyDescent="0.3"/>
    <row r="3555" s="120" customFormat="1" x14ac:dyDescent="0.3"/>
    <row r="3556" s="120" customFormat="1" x14ac:dyDescent="0.3"/>
    <row r="3557" s="120" customFormat="1" x14ac:dyDescent="0.3"/>
    <row r="3558" s="120" customFormat="1" x14ac:dyDescent="0.3"/>
    <row r="3559" s="120" customFormat="1" x14ac:dyDescent="0.3"/>
    <row r="3560" s="120" customFormat="1" x14ac:dyDescent="0.3"/>
    <row r="3561" s="120" customFormat="1" x14ac:dyDescent="0.3"/>
    <row r="3562" s="120" customFormat="1" x14ac:dyDescent="0.3"/>
    <row r="3563" s="120" customFormat="1" x14ac:dyDescent="0.3"/>
    <row r="3564" s="120" customFormat="1" x14ac:dyDescent="0.3"/>
    <row r="3565" s="120" customFormat="1" x14ac:dyDescent="0.3"/>
    <row r="3566" s="120" customFormat="1" x14ac:dyDescent="0.3"/>
    <row r="3567" s="120" customFormat="1" x14ac:dyDescent="0.3"/>
    <row r="3568" s="120" customFormat="1" x14ac:dyDescent="0.3"/>
    <row r="3569" s="120" customFormat="1" x14ac:dyDescent="0.3"/>
    <row r="3570" s="120" customFormat="1" x14ac:dyDescent="0.3"/>
    <row r="3571" s="120" customFormat="1" x14ac:dyDescent="0.3"/>
    <row r="3572" s="120" customFormat="1" x14ac:dyDescent="0.3"/>
    <row r="3573" s="120" customFormat="1" x14ac:dyDescent="0.3"/>
    <row r="3574" s="120" customFormat="1" x14ac:dyDescent="0.3"/>
    <row r="3575" s="120" customFormat="1" x14ac:dyDescent="0.3"/>
    <row r="3576" s="120" customFormat="1" x14ac:dyDescent="0.3"/>
    <row r="3577" s="120" customFormat="1" x14ac:dyDescent="0.3"/>
    <row r="3578" s="120" customFormat="1" x14ac:dyDescent="0.3"/>
    <row r="3579" s="120" customFormat="1" x14ac:dyDescent="0.3"/>
    <row r="3580" s="120" customFormat="1" x14ac:dyDescent="0.3"/>
    <row r="3581" s="120" customFormat="1" x14ac:dyDescent="0.3"/>
    <row r="3582" s="120" customFormat="1" x14ac:dyDescent="0.3"/>
    <row r="3583" s="120" customFormat="1" x14ac:dyDescent="0.3"/>
    <row r="3584" s="120" customFormat="1" x14ac:dyDescent="0.3"/>
    <row r="3585" s="120" customFormat="1" x14ac:dyDescent="0.3"/>
    <row r="3586" s="120" customFormat="1" x14ac:dyDescent="0.3"/>
    <row r="3587" s="120" customFormat="1" x14ac:dyDescent="0.3"/>
    <row r="3588" s="120" customFormat="1" x14ac:dyDescent="0.3"/>
    <row r="3589" s="120" customFormat="1" x14ac:dyDescent="0.3"/>
    <row r="3590" s="120" customFormat="1" x14ac:dyDescent="0.3"/>
    <row r="3591" s="120" customFormat="1" x14ac:dyDescent="0.3"/>
    <row r="3592" s="120" customFormat="1" x14ac:dyDescent="0.3"/>
    <row r="3593" s="120" customFormat="1" x14ac:dyDescent="0.3"/>
    <row r="3594" s="120" customFormat="1" x14ac:dyDescent="0.3"/>
    <row r="3595" s="120" customFormat="1" x14ac:dyDescent="0.3"/>
    <row r="3596" s="120" customFormat="1" x14ac:dyDescent="0.3"/>
    <row r="3597" s="120" customFormat="1" x14ac:dyDescent="0.3"/>
    <row r="3598" s="120" customFormat="1" x14ac:dyDescent="0.3"/>
    <row r="3599" s="120" customFormat="1" x14ac:dyDescent="0.3"/>
    <row r="3600" s="120" customFormat="1" x14ac:dyDescent="0.3"/>
    <row r="3601" s="120" customFormat="1" x14ac:dyDescent="0.3"/>
    <row r="3602" s="120" customFormat="1" x14ac:dyDescent="0.3"/>
    <row r="3603" s="120" customFormat="1" x14ac:dyDescent="0.3"/>
    <row r="3604" s="120" customFormat="1" x14ac:dyDescent="0.3"/>
    <row r="3605" s="120" customFormat="1" x14ac:dyDescent="0.3"/>
    <row r="3606" s="120" customFormat="1" x14ac:dyDescent="0.3"/>
    <row r="3607" s="120" customFormat="1" x14ac:dyDescent="0.3"/>
    <row r="3608" s="120" customFormat="1" x14ac:dyDescent="0.3"/>
    <row r="3609" s="120" customFormat="1" x14ac:dyDescent="0.3"/>
    <row r="3610" s="120" customFormat="1" x14ac:dyDescent="0.3"/>
    <row r="3611" s="120" customFormat="1" x14ac:dyDescent="0.3"/>
    <row r="3612" s="120" customFormat="1" x14ac:dyDescent="0.3"/>
    <row r="3613" s="120" customFormat="1" x14ac:dyDescent="0.3"/>
    <row r="3614" s="120" customFormat="1" x14ac:dyDescent="0.3"/>
    <row r="3615" s="120" customFormat="1" x14ac:dyDescent="0.3"/>
    <row r="3616" s="120" customFormat="1" x14ac:dyDescent="0.3"/>
    <row r="3617" s="120" customFormat="1" x14ac:dyDescent="0.3"/>
    <row r="3618" s="120" customFormat="1" x14ac:dyDescent="0.3"/>
    <row r="3619" s="120" customFormat="1" x14ac:dyDescent="0.3"/>
    <row r="3620" s="120" customFormat="1" x14ac:dyDescent="0.3"/>
    <row r="3621" s="120" customFormat="1" x14ac:dyDescent="0.3"/>
    <row r="3622" s="120" customFormat="1" x14ac:dyDescent="0.3"/>
    <row r="3623" s="120" customFormat="1" x14ac:dyDescent="0.3"/>
    <row r="3624" s="120" customFormat="1" x14ac:dyDescent="0.3"/>
    <row r="3625" s="120" customFormat="1" x14ac:dyDescent="0.3"/>
    <row r="3626" s="120" customFormat="1" x14ac:dyDescent="0.3"/>
    <row r="3627" s="120" customFormat="1" x14ac:dyDescent="0.3"/>
    <row r="3628" s="120" customFormat="1" x14ac:dyDescent="0.3"/>
    <row r="3629" s="120" customFormat="1" x14ac:dyDescent="0.3"/>
    <row r="3630" s="120" customFormat="1" x14ac:dyDescent="0.3"/>
    <row r="3631" s="120" customFormat="1" x14ac:dyDescent="0.3"/>
    <row r="3632" s="120" customFormat="1" x14ac:dyDescent="0.3"/>
    <row r="3633" s="120" customFormat="1" x14ac:dyDescent="0.3"/>
    <row r="3634" s="120" customFormat="1" x14ac:dyDescent="0.3"/>
    <row r="3635" s="120" customFormat="1" x14ac:dyDescent="0.3"/>
    <row r="3636" s="120" customFormat="1" x14ac:dyDescent="0.3"/>
    <row r="3637" s="120" customFormat="1" x14ac:dyDescent="0.3"/>
    <row r="3638" s="120" customFormat="1" x14ac:dyDescent="0.3"/>
    <row r="3639" s="120" customFormat="1" x14ac:dyDescent="0.3"/>
    <row r="3640" s="120" customFormat="1" x14ac:dyDescent="0.3"/>
    <row r="3641" s="120" customFormat="1" x14ac:dyDescent="0.3"/>
    <row r="3642" s="120" customFormat="1" x14ac:dyDescent="0.3"/>
    <row r="3643" s="120" customFormat="1" x14ac:dyDescent="0.3"/>
    <row r="3644" s="120" customFormat="1" x14ac:dyDescent="0.3"/>
    <row r="3645" s="120" customFormat="1" x14ac:dyDescent="0.3"/>
    <row r="3646" s="120" customFormat="1" x14ac:dyDescent="0.3"/>
    <row r="3647" s="120" customFormat="1" x14ac:dyDescent="0.3"/>
    <row r="3648" s="120" customFormat="1" x14ac:dyDescent="0.3"/>
    <row r="3649" s="120" customFormat="1" x14ac:dyDescent="0.3"/>
    <row r="3650" s="120" customFormat="1" x14ac:dyDescent="0.3"/>
    <row r="3651" s="120" customFormat="1" x14ac:dyDescent="0.3"/>
    <row r="3652" s="120" customFormat="1" x14ac:dyDescent="0.3"/>
    <row r="3653" s="120" customFormat="1" x14ac:dyDescent="0.3"/>
    <row r="3654" s="120" customFormat="1" x14ac:dyDescent="0.3"/>
    <row r="3655" s="120" customFormat="1" x14ac:dyDescent="0.3"/>
    <row r="3656" s="120" customFormat="1" x14ac:dyDescent="0.3"/>
    <row r="3657" s="120" customFormat="1" x14ac:dyDescent="0.3"/>
    <row r="3658" s="120" customFormat="1" x14ac:dyDescent="0.3"/>
    <row r="3659" s="120" customFormat="1" x14ac:dyDescent="0.3"/>
    <row r="3660" s="120" customFormat="1" x14ac:dyDescent="0.3"/>
    <row r="3661" s="120" customFormat="1" x14ac:dyDescent="0.3"/>
    <row r="3662" s="120" customFormat="1" x14ac:dyDescent="0.3"/>
    <row r="3663" s="120" customFormat="1" x14ac:dyDescent="0.3"/>
    <row r="3664" s="120" customFormat="1" x14ac:dyDescent="0.3"/>
    <row r="3665" s="120" customFormat="1" x14ac:dyDescent="0.3"/>
    <row r="3666" s="120" customFormat="1" x14ac:dyDescent="0.3"/>
    <row r="3667" s="120" customFormat="1" x14ac:dyDescent="0.3"/>
    <row r="3668" s="120" customFormat="1" x14ac:dyDescent="0.3"/>
    <row r="3669" s="120" customFormat="1" x14ac:dyDescent="0.3"/>
    <row r="3670" s="120" customFormat="1" x14ac:dyDescent="0.3"/>
    <row r="3671" s="120" customFormat="1" x14ac:dyDescent="0.3"/>
    <row r="3672" s="120" customFormat="1" x14ac:dyDescent="0.3"/>
    <row r="3673" s="120" customFormat="1" x14ac:dyDescent="0.3"/>
    <row r="3674" s="120" customFormat="1" x14ac:dyDescent="0.3"/>
    <row r="3675" s="120" customFormat="1" x14ac:dyDescent="0.3"/>
    <row r="3676" s="120" customFormat="1" x14ac:dyDescent="0.3"/>
    <row r="3677" s="120" customFormat="1" x14ac:dyDescent="0.3"/>
    <row r="3678" s="120" customFormat="1" x14ac:dyDescent="0.3"/>
    <row r="3679" s="120" customFormat="1" x14ac:dyDescent="0.3"/>
    <row r="3680" s="120" customFormat="1" x14ac:dyDescent="0.3"/>
    <row r="3681" s="120" customFormat="1" x14ac:dyDescent="0.3"/>
    <row r="3682" s="120" customFormat="1" x14ac:dyDescent="0.3"/>
    <row r="3683" s="120" customFormat="1" x14ac:dyDescent="0.3"/>
    <row r="3684" s="120" customFormat="1" x14ac:dyDescent="0.3"/>
    <row r="3685" s="120" customFormat="1" x14ac:dyDescent="0.3"/>
    <row r="3686" s="120" customFormat="1" x14ac:dyDescent="0.3"/>
    <row r="3687" s="120" customFormat="1" x14ac:dyDescent="0.3"/>
    <row r="3688" s="120" customFormat="1" x14ac:dyDescent="0.3"/>
    <row r="3689" s="120" customFormat="1" x14ac:dyDescent="0.3"/>
    <row r="3690" s="120" customFormat="1" x14ac:dyDescent="0.3"/>
    <row r="3691" s="120" customFormat="1" x14ac:dyDescent="0.3"/>
    <row r="3692" s="120" customFormat="1" x14ac:dyDescent="0.3"/>
    <row r="3693" s="120" customFormat="1" x14ac:dyDescent="0.3"/>
    <row r="3694" s="120" customFormat="1" x14ac:dyDescent="0.3"/>
    <row r="3695" s="120" customFormat="1" x14ac:dyDescent="0.3"/>
    <row r="3696" s="120" customFormat="1" x14ac:dyDescent="0.3"/>
    <row r="3697" s="120" customFormat="1" x14ac:dyDescent="0.3"/>
    <row r="3698" s="120" customFormat="1" x14ac:dyDescent="0.3"/>
    <row r="3699" s="120" customFormat="1" x14ac:dyDescent="0.3"/>
    <row r="3700" s="120" customFormat="1" x14ac:dyDescent="0.3"/>
    <row r="3701" s="120" customFormat="1" x14ac:dyDescent="0.3"/>
    <row r="3702" s="120" customFormat="1" x14ac:dyDescent="0.3"/>
    <row r="3703" s="120" customFormat="1" x14ac:dyDescent="0.3"/>
    <row r="3704" s="120" customFormat="1" x14ac:dyDescent="0.3"/>
    <row r="3705" s="120" customFormat="1" x14ac:dyDescent="0.3"/>
    <row r="3706" s="120" customFormat="1" x14ac:dyDescent="0.3"/>
    <row r="3707" s="120" customFormat="1" x14ac:dyDescent="0.3"/>
    <row r="3708" s="120" customFormat="1" x14ac:dyDescent="0.3"/>
    <row r="3709" s="120" customFormat="1" x14ac:dyDescent="0.3"/>
    <row r="3710" s="120" customFormat="1" x14ac:dyDescent="0.3"/>
    <row r="3711" s="120" customFormat="1" x14ac:dyDescent="0.3"/>
    <row r="3712" s="120" customFormat="1" x14ac:dyDescent="0.3"/>
    <row r="3713" s="120" customFormat="1" x14ac:dyDescent="0.3"/>
    <row r="3714" s="120" customFormat="1" x14ac:dyDescent="0.3"/>
    <row r="3715" s="120" customFormat="1" x14ac:dyDescent="0.3"/>
    <row r="3716" s="120" customFormat="1" x14ac:dyDescent="0.3"/>
    <row r="3717" s="120" customFormat="1" x14ac:dyDescent="0.3"/>
    <row r="3718" s="120" customFormat="1" x14ac:dyDescent="0.3"/>
    <row r="3719" s="120" customFormat="1" x14ac:dyDescent="0.3"/>
    <row r="3720" s="120" customFormat="1" x14ac:dyDescent="0.3"/>
    <row r="3721" s="120" customFormat="1" x14ac:dyDescent="0.3"/>
    <row r="3722" s="120" customFormat="1" x14ac:dyDescent="0.3"/>
    <row r="3723" s="120" customFormat="1" x14ac:dyDescent="0.3"/>
    <row r="3724" s="120" customFormat="1" x14ac:dyDescent="0.3"/>
    <row r="3725" s="120" customFormat="1" x14ac:dyDescent="0.3"/>
    <row r="3726" s="120" customFormat="1" x14ac:dyDescent="0.3"/>
    <row r="3727" s="120" customFormat="1" x14ac:dyDescent="0.3"/>
    <row r="3728" s="120" customFormat="1" x14ac:dyDescent="0.3"/>
    <row r="3729" s="120" customFormat="1" x14ac:dyDescent="0.3"/>
    <row r="3730" s="120" customFormat="1" x14ac:dyDescent="0.3"/>
    <row r="3731" s="120" customFormat="1" x14ac:dyDescent="0.3"/>
    <row r="3732" s="120" customFormat="1" x14ac:dyDescent="0.3"/>
    <row r="3733" s="120" customFormat="1" x14ac:dyDescent="0.3"/>
    <row r="3734" s="120" customFormat="1" x14ac:dyDescent="0.3"/>
    <row r="3735" s="120" customFormat="1" x14ac:dyDescent="0.3"/>
    <row r="3736" s="120" customFormat="1" x14ac:dyDescent="0.3"/>
    <row r="3737" s="120" customFormat="1" x14ac:dyDescent="0.3"/>
    <row r="3738" s="120" customFormat="1" x14ac:dyDescent="0.3"/>
    <row r="3739" s="120" customFormat="1" x14ac:dyDescent="0.3"/>
    <row r="3740" s="120" customFormat="1" x14ac:dyDescent="0.3"/>
    <row r="3741" s="120" customFormat="1" x14ac:dyDescent="0.3"/>
    <row r="3742" s="120" customFormat="1" x14ac:dyDescent="0.3"/>
    <row r="3743" s="120" customFormat="1" x14ac:dyDescent="0.3"/>
    <row r="3744" s="120" customFormat="1" x14ac:dyDescent="0.3"/>
    <row r="3745" s="120" customFormat="1" x14ac:dyDescent="0.3"/>
    <row r="3746" s="120" customFormat="1" x14ac:dyDescent="0.3"/>
    <row r="3747" s="120" customFormat="1" x14ac:dyDescent="0.3"/>
    <row r="3748" s="120" customFormat="1" x14ac:dyDescent="0.3"/>
    <row r="3749" s="120" customFormat="1" x14ac:dyDescent="0.3"/>
    <row r="3750" s="120" customFormat="1" x14ac:dyDescent="0.3"/>
    <row r="3751" s="120" customFormat="1" x14ac:dyDescent="0.3"/>
    <row r="3752" s="120" customFormat="1" x14ac:dyDescent="0.3"/>
    <row r="3753" s="120" customFormat="1" x14ac:dyDescent="0.3"/>
    <row r="3754" s="120" customFormat="1" x14ac:dyDescent="0.3"/>
    <row r="3755" s="120" customFormat="1" x14ac:dyDescent="0.3"/>
    <row r="3756" s="120" customFormat="1" x14ac:dyDescent="0.3"/>
    <row r="3757" s="120" customFormat="1" x14ac:dyDescent="0.3"/>
    <row r="3758" s="120" customFormat="1" x14ac:dyDescent="0.3"/>
    <row r="3759" s="120" customFormat="1" x14ac:dyDescent="0.3"/>
    <row r="3760" s="120" customFormat="1" x14ac:dyDescent="0.3"/>
    <row r="3761" s="120" customFormat="1" x14ac:dyDescent="0.3"/>
    <row r="3762" s="120" customFormat="1" x14ac:dyDescent="0.3"/>
    <row r="3763" s="120" customFormat="1" x14ac:dyDescent="0.3"/>
    <row r="3764" s="120" customFormat="1" x14ac:dyDescent="0.3"/>
    <row r="3765" s="120" customFormat="1" x14ac:dyDescent="0.3"/>
    <row r="3766" s="120" customFormat="1" x14ac:dyDescent="0.3"/>
    <row r="3767" s="120" customFormat="1" x14ac:dyDescent="0.3"/>
    <row r="3768" s="120" customFormat="1" x14ac:dyDescent="0.3"/>
    <row r="3769" s="120" customFormat="1" x14ac:dyDescent="0.3"/>
    <row r="3770" s="120" customFormat="1" x14ac:dyDescent="0.3"/>
    <row r="3771" s="120" customFormat="1" x14ac:dyDescent="0.3"/>
    <row r="3772" s="120" customFormat="1" x14ac:dyDescent="0.3"/>
    <row r="3773" s="120" customFormat="1" x14ac:dyDescent="0.3"/>
    <row r="3774" s="120" customFormat="1" x14ac:dyDescent="0.3"/>
    <row r="3775" s="120" customFormat="1" x14ac:dyDescent="0.3"/>
    <row r="3776" s="120" customFormat="1" x14ac:dyDescent="0.3"/>
    <row r="3777" s="120" customFormat="1" x14ac:dyDescent="0.3"/>
    <row r="3778" s="120" customFormat="1" x14ac:dyDescent="0.3"/>
    <row r="3779" s="120" customFormat="1" x14ac:dyDescent="0.3"/>
    <row r="3780" s="120" customFormat="1" x14ac:dyDescent="0.3"/>
    <row r="3781" s="120" customFormat="1" x14ac:dyDescent="0.3"/>
    <row r="3782" s="120" customFormat="1" x14ac:dyDescent="0.3"/>
    <row r="3783" s="120" customFormat="1" x14ac:dyDescent="0.3"/>
    <row r="3784" s="120" customFormat="1" x14ac:dyDescent="0.3"/>
    <row r="3785" s="120" customFormat="1" x14ac:dyDescent="0.3"/>
    <row r="3786" s="120" customFormat="1" x14ac:dyDescent="0.3"/>
    <row r="3787" s="120" customFormat="1" x14ac:dyDescent="0.3"/>
    <row r="3788" s="120" customFormat="1" x14ac:dyDescent="0.3"/>
    <row r="3789" s="120" customFormat="1" x14ac:dyDescent="0.3"/>
    <row r="3790" s="120" customFormat="1" x14ac:dyDescent="0.3"/>
    <row r="3791" s="120" customFormat="1" x14ac:dyDescent="0.3"/>
    <row r="3792" s="120" customFormat="1" x14ac:dyDescent="0.3"/>
    <row r="3793" s="120" customFormat="1" x14ac:dyDescent="0.3"/>
    <row r="3794" s="120" customFormat="1" x14ac:dyDescent="0.3"/>
    <row r="3795" s="120" customFormat="1" x14ac:dyDescent="0.3"/>
    <row r="3796" s="120" customFormat="1" x14ac:dyDescent="0.3"/>
    <row r="3797" s="120" customFormat="1" x14ac:dyDescent="0.3"/>
    <row r="3798" s="120" customFormat="1" x14ac:dyDescent="0.3"/>
    <row r="3799" s="120" customFormat="1" x14ac:dyDescent="0.3"/>
    <row r="3800" s="120" customFormat="1" x14ac:dyDescent="0.3"/>
    <row r="3801" s="120" customFormat="1" x14ac:dyDescent="0.3"/>
    <row r="3802" s="120" customFormat="1" x14ac:dyDescent="0.3"/>
    <row r="3803" s="120" customFormat="1" x14ac:dyDescent="0.3"/>
    <row r="3804" s="120" customFormat="1" x14ac:dyDescent="0.3"/>
    <row r="3805" s="120" customFormat="1" x14ac:dyDescent="0.3"/>
    <row r="3806" s="120" customFormat="1" x14ac:dyDescent="0.3"/>
    <row r="3807" s="120" customFormat="1" x14ac:dyDescent="0.3"/>
    <row r="3808" s="120" customFormat="1" x14ac:dyDescent="0.3"/>
    <row r="3809" s="120" customFormat="1" x14ac:dyDescent="0.3"/>
    <row r="3810" s="120" customFormat="1" x14ac:dyDescent="0.3"/>
    <row r="3811" s="120" customFormat="1" x14ac:dyDescent="0.3"/>
    <row r="3812" s="120" customFormat="1" x14ac:dyDescent="0.3"/>
    <row r="3813" s="120" customFormat="1" x14ac:dyDescent="0.3"/>
    <row r="3814" s="120" customFormat="1" x14ac:dyDescent="0.3"/>
    <row r="3815" s="120" customFormat="1" x14ac:dyDescent="0.3"/>
    <row r="3816" s="120" customFormat="1" x14ac:dyDescent="0.3"/>
    <row r="3817" s="120" customFormat="1" x14ac:dyDescent="0.3"/>
    <row r="3818" s="120" customFormat="1" x14ac:dyDescent="0.3"/>
    <row r="3819" s="120" customFormat="1" x14ac:dyDescent="0.3"/>
    <row r="3820" s="120" customFormat="1" x14ac:dyDescent="0.3"/>
    <row r="3821" s="120" customFormat="1" x14ac:dyDescent="0.3"/>
    <row r="3822" s="120" customFormat="1" x14ac:dyDescent="0.3"/>
    <row r="3823" s="120" customFormat="1" x14ac:dyDescent="0.3"/>
    <row r="3824" s="120" customFormat="1" x14ac:dyDescent="0.3"/>
    <row r="3825" s="120" customFormat="1" x14ac:dyDescent="0.3"/>
    <row r="3826" s="120" customFormat="1" x14ac:dyDescent="0.3"/>
    <row r="3827" s="120" customFormat="1" x14ac:dyDescent="0.3"/>
    <row r="3828" s="120" customFormat="1" x14ac:dyDescent="0.3"/>
    <row r="3829" s="120" customFormat="1" x14ac:dyDescent="0.3"/>
    <row r="3830" s="120" customFormat="1" x14ac:dyDescent="0.3"/>
    <row r="3831" s="120" customFormat="1" x14ac:dyDescent="0.3"/>
    <row r="3832" s="120" customFormat="1" x14ac:dyDescent="0.3"/>
    <row r="3833" s="120" customFormat="1" x14ac:dyDescent="0.3"/>
    <row r="3834" s="120" customFormat="1" x14ac:dyDescent="0.3"/>
    <row r="3835" s="120" customFormat="1" x14ac:dyDescent="0.3"/>
    <row r="3836" s="120" customFormat="1" x14ac:dyDescent="0.3"/>
    <row r="3837" s="120" customFormat="1" x14ac:dyDescent="0.3"/>
    <row r="3838" s="120" customFormat="1" x14ac:dyDescent="0.3"/>
    <row r="3839" s="120" customFormat="1" x14ac:dyDescent="0.3"/>
    <row r="3840" s="120" customFormat="1" x14ac:dyDescent="0.3"/>
    <row r="3841" s="120" customFormat="1" x14ac:dyDescent="0.3"/>
    <row r="3842" s="120" customFormat="1" x14ac:dyDescent="0.3"/>
    <row r="3843" s="120" customFormat="1" x14ac:dyDescent="0.3"/>
    <row r="3844" s="120" customFormat="1" x14ac:dyDescent="0.3"/>
    <row r="3845" s="120" customFormat="1" x14ac:dyDescent="0.3"/>
    <row r="3846" s="120" customFormat="1" x14ac:dyDescent="0.3"/>
    <row r="3847" s="120" customFormat="1" x14ac:dyDescent="0.3"/>
    <row r="3848" s="120" customFormat="1" x14ac:dyDescent="0.3"/>
    <row r="3849" s="120" customFormat="1" x14ac:dyDescent="0.3"/>
    <row r="3850" s="120" customFormat="1" x14ac:dyDescent="0.3"/>
    <row r="3851" s="120" customFormat="1" x14ac:dyDescent="0.3"/>
    <row r="3852" s="120" customFormat="1" x14ac:dyDescent="0.3"/>
    <row r="3853" s="120" customFormat="1" x14ac:dyDescent="0.3"/>
    <row r="3854" s="120" customFormat="1" x14ac:dyDescent="0.3"/>
    <row r="3855" s="120" customFormat="1" x14ac:dyDescent="0.3"/>
    <row r="3856" s="120" customFormat="1" x14ac:dyDescent="0.3"/>
    <row r="3857" s="120" customFormat="1" x14ac:dyDescent="0.3"/>
    <row r="3858" s="120" customFormat="1" x14ac:dyDescent="0.3"/>
    <row r="3859" s="120" customFormat="1" x14ac:dyDescent="0.3"/>
    <row r="3860" s="120" customFormat="1" x14ac:dyDescent="0.3"/>
    <row r="3861" s="120" customFormat="1" x14ac:dyDescent="0.3"/>
    <row r="3862" s="120" customFormat="1" x14ac:dyDescent="0.3"/>
    <row r="3863" s="120" customFormat="1" x14ac:dyDescent="0.3"/>
    <row r="3864" s="120" customFormat="1" x14ac:dyDescent="0.3"/>
    <row r="3865" s="120" customFormat="1" x14ac:dyDescent="0.3"/>
    <row r="3866" s="120" customFormat="1" x14ac:dyDescent="0.3"/>
    <row r="3867" s="120" customFormat="1" x14ac:dyDescent="0.3"/>
    <row r="3868" s="120" customFormat="1" x14ac:dyDescent="0.3"/>
    <row r="3869" s="120" customFormat="1" x14ac:dyDescent="0.3"/>
    <row r="3870" s="120" customFormat="1" x14ac:dyDescent="0.3"/>
    <row r="3871" s="120" customFormat="1" x14ac:dyDescent="0.3"/>
    <row r="3872" s="120" customFormat="1" x14ac:dyDescent="0.3"/>
    <row r="3873" s="120" customFormat="1" x14ac:dyDescent="0.3"/>
    <row r="3874" s="120" customFormat="1" x14ac:dyDescent="0.3"/>
    <row r="3875" s="120" customFormat="1" x14ac:dyDescent="0.3"/>
    <row r="3876" s="120" customFormat="1" x14ac:dyDescent="0.3"/>
    <row r="3877" s="120" customFormat="1" x14ac:dyDescent="0.3"/>
    <row r="3878" s="120" customFormat="1" x14ac:dyDescent="0.3"/>
    <row r="3879" s="120" customFormat="1" x14ac:dyDescent="0.3"/>
    <row r="3880" s="120" customFormat="1" x14ac:dyDescent="0.3"/>
    <row r="3881" s="120" customFormat="1" x14ac:dyDescent="0.3"/>
    <row r="3882" s="120" customFormat="1" x14ac:dyDescent="0.3"/>
    <row r="3883" s="120" customFormat="1" x14ac:dyDescent="0.3"/>
    <row r="3884" s="120" customFormat="1" x14ac:dyDescent="0.3"/>
    <row r="3885" s="120" customFormat="1" x14ac:dyDescent="0.3"/>
    <row r="3886" s="120" customFormat="1" x14ac:dyDescent="0.3"/>
    <row r="3887" s="120" customFormat="1" x14ac:dyDescent="0.3"/>
    <row r="3888" s="120" customFormat="1" x14ac:dyDescent="0.3"/>
    <row r="3889" s="120" customFormat="1" x14ac:dyDescent="0.3"/>
    <row r="3890" s="120" customFormat="1" x14ac:dyDescent="0.3"/>
    <row r="3891" s="120" customFormat="1" x14ac:dyDescent="0.3"/>
    <row r="3892" s="120" customFormat="1" x14ac:dyDescent="0.3"/>
    <row r="3893" s="120" customFormat="1" x14ac:dyDescent="0.3"/>
    <row r="3894" s="120" customFormat="1" x14ac:dyDescent="0.3"/>
    <row r="3895" s="120" customFormat="1" x14ac:dyDescent="0.3"/>
    <row r="3896" s="120" customFormat="1" x14ac:dyDescent="0.3"/>
    <row r="3897" s="120" customFormat="1" x14ac:dyDescent="0.3"/>
    <row r="3898" s="120" customFormat="1" x14ac:dyDescent="0.3"/>
    <row r="3899" s="120" customFormat="1" x14ac:dyDescent="0.3"/>
    <row r="3900" s="120" customFormat="1" x14ac:dyDescent="0.3"/>
    <row r="3901" s="120" customFormat="1" x14ac:dyDescent="0.3"/>
    <row r="3902" s="120" customFormat="1" x14ac:dyDescent="0.3"/>
    <row r="3903" s="120" customFormat="1" x14ac:dyDescent="0.3"/>
    <row r="3904" s="120" customFormat="1" x14ac:dyDescent="0.3"/>
    <row r="3905" s="120" customFormat="1" x14ac:dyDescent="0.3"/>
    <row r="3906" s="120" customFormat="1" x14ac:dyDescent="0.3"/>
    <row r="3907" s="120" customFormat="1" x14ac:dyDescent="0.3"/>
    <row r="3908" s="120" customFormat="1" x14ac:dyDescent="0.3"/>
    <row r="3909" s="120" customFormat="1" x14ac:dyDescent="0.3"/>
    <row r="3910" s="120" customFormat="1" x14ac:dyDescent="0.3"/>
    <row r="3911" s="120" customFormat="1" x14ac:dyDescent="0.3"/>
    <row r="3912" s="120" customFormat="1" x14ac:dyDescent="0.3"/>
    <row r="3913" s="120" customFormat="1" x14ac:dyDescent="0.3"/>
    <row r="3914" s="120" customFormat="1" x14ac:dyDescent="0.3"/>
    <row r="3915" s="120" customFormat="1" x14ac:dyDescent="0.3"/>
    <row r="3916" s="120" customFormat="1" x14ac:dyDescent="0.3"/>
    <row r="3917" s="120" customFormat="1" x14ac:dyDescent="0.3"/>
    <row r="3918" s="120" customFormat="1" x14ac:dyDescent="0.3"/>
    <row r="3919" s="120" customFormat="1" x14ac:dyDescent="0.3"/>
    <row r="3920" s="120" customFormat="1" x14ac:dyDescent="0.3"/>
    <row r="3921" s="120" customFormat="1" x14ac:dyDescent="0.3"/>
    <row r="3922" s="120" customFormat="1" x14ac:dyDescent="0.3"/>
    <row r="3923" s="120" customFormat="1" x14ac:dyDescent="0.3"/>
    <row r="3924" s="120" customFormat="1" x14ac:dyDescent="0.3"/>
    <row r="3925" s="120" customFormat="1" x14ac:dyDescent="0.3"/>
    <row r="3926" s="120" customFormat="1" x14ac:dyDescent="0.3"/>
    <row r="3927" s="120" customFormat="1" x14ac:dyDescent="0.3"/>
    <row r="3928" s="120" customFormat="1" x14ac:dyDescent="0.3"/>
    <row r="3929" s="120" customFormat="1" x14ac:dyDescent="0.3"/>
    <row r="3930" s="120" customFormat="1" x14ac:dyDescent="0.3"/>
    <row r="3931" s="120" customFormat="1" x14ac:dyDescent="0.3"/>
    <row r="3932" s="120" customFormat="1" x14ac:dyDescent="0.3"/>
    <row r="3933" s="120" customFormat="1" x14ac:dyDescent="0.3"/>
    <row r="3934" s="120" customFormat="1" x14ac:dyDescent="0.3"/>
    <row r="3935" s="120" customFormat="1" x14ac:dyDescent="0.3"/>
    <row r="3936" s="120" customFormat="1" x14ac:dyDescent="0.3"/>
    <row r="3937" s="120" customFormat="1" x14ac:dyDescent="0.3"/>
    <row r="3938" s="120" customFormat="1" x14ac:dyDescent="0.3"/>
    <row r="3939" s="120" customFormat="1" x14ac:dyDescent="0.3"/>
    <row r="3940" s="120" customFormat="1" x14ac:dyDescent="0.3"/>
    <row r="3941" s="120" customFormat="1" x14ac:dyDescent="0.3"/>
    <row r="3942" s="120" customFormat="1" x14ac:dyDescent="0.3"/>
    <row r="3943" s="120" customFormat="1" x14ac:dyDescent="0.3"/>
    <row r="3944" s="120" customFormat="1" x14ac:dyDescent="0.3"/>
    <row r="3945" s="120" customFormat="1" x14ac:dyDescent="0.3"/>
    <row r="3946" s="120" customFormat="1" x14ac:dyDescent="0.3"/>
    <row r="3947" s="120" customFormat="1" x14ac:dyDescent="0.3"/>
    <row r="3948" s="120" customFormat="1" x14ac:dyDescent="0.3"/>
    <row r="3949" s="120" customFormat="1" x14ac:dyDescent="0.3"/>
    <row r="3950" s="120" customFormat="1" x14ac:dyDescent="0.3"/>
    <row r="3951" s="120" customFormat="1" x14ac:dyDescent="0.3"/>
    <row r="3952" s="120" customFormat="1" x14ac:dyDescent="0.3"/>
    <row r="3953" s="120" customFormat="1" x14ac:dyDescent="0.3"/>
    <row r="3954" s="120" customFormat="1" x14ac:dyDescent="0.3"/>
    <row r="3955" s="120" customFormat="1" x14ac:dyDescent="0.3"/>
    <row r="3956" s="120" customFormat="1" x14ac:dyDescent="0.3"/>
    <row r="3957" s="120" customFormat="1" x14ac:dyDescent="0.3"/>
    <row r="3958" s="120" customFormat="1" x14ac:dyDescent="0.3"/>
    <row r="3959" s="120" customFormat="1" x14ac:dyDescent="0.3"/>
    <row r="3960" s="120" customFormat="1" x14ac:dyDescent="0.3"/>
    <row r="3961" s="120" customFormat="1" x14ac:dyDescent="0.3"/>
    <row r="3962" s="120" customFormat="1" x14ac:dyDescent="0.3"/>
    <row r="3963" s="120" customFormat="1" x14ac:dyDescent="0.3"/>
    <row r="3964" s="120" customFormat="1" x14ac:dyDescent="0.3"/>
    <row r="3965" s="120" customFormat="1" x14ac:dyDescent="0.3"/>
    <row r="3966" s="120" customFormat="1" x14ac:dyDescent="0.3"/>
    <row r="3967" s="120" customFormat="1" x14ac:dyDescent="0.3"/>
    <row r="3968" s="120" customFormat="1" x14ac:dyDescent="0.3"/>
    <row r="3969" s="120" customFormat="1" x14ac:dyDescent="0.3"/>
    <row r="3970" s="120" customFormat="1" x14ac:dyDescent="0.3"/>
    <row r="3971" s="120" customFormat="1" x14ac:dyDescent="0.3"/>
    <row r="3972" s="120" customFormat="1" x14ac:dyDescent="0.3"/>
    <row r="3973" s="120" customFormat="1" x14ac:dyDescent="0.3"/>
    <row r="3974" s="120" customFormat="1" x14ac:dyDescent="0.3"/>
    <row r="3975" s="120" customFormat="1" x14ac:dyDescent="0.3"/>
    <row r="3976" s="120" customFormat="1" x14ac:dyDescent="0.3"/>
    <row r="3977" s="120" customFormat="1" x14ac:dyDescent="0.3"/>
    <row r="3978" s="120" customFormat="1" x14ac:dyDescent="0.3"/>
    <row r="3979" s="120" customFormat="1" x14ac:dyDescent="0.3"/>
    <row r="3980" s="120" customFormat="1" x14ac:dyDescent="0.3"/>
    <row r="3981" s="120" customFormat="1" x14ac:dyDescent="0.3"/>
    <row r="3982" s="120" customFormat="1" x14ac:dyDescent="0.3"/>
    <row r="3983" s="120" customFormat="1" x14ac:dyDescent="0.3"/>
    <row r="3984" s="120" customFormat="1" x14ac:dyDescent="0.3"/>
    <row r="3985" s="120" customFormat="1" x14ac:dyDescent="0.3"/>
    <row r="3986" s="120" customFormat="1" x14ac:dyDescent="0.3"/>
    <row r="3987" s="120" customFormat="1" x14ac:dyDescent="0.3"/>
    <row r="3988" s="120" customFormat="1" x14ac:dyDescent="0.3"/>
    <row r="3989" s="120" customFormat="1" x14ac:dyDescent="0.3"/>
    <row r="3990" s="120" customFormat="1" x14ac:dyDescent="0.3"/>
    <row r="3991" s="120" customFormat="1" x14ac:dyDescent="0.3"/>
    <row r="3992" s="120" customFormat="1" x14ac:dyDescent="0.3"/>
    <row r="3993" s="120" customFormat="1" x14ac:dyDescent="0.3"/>
    <row r="3994" s="120" customFormat="1" x14ac:dyDescent="0.3"/>
    <row r="3995" s="120" customFormat="1" x14ac:dyDescent="0.3"/>
    <row r="3996" s="120" customFormat="1" x14ac:dyDescent="0.3"/>
    <row r="3997" s="120" customFormat="1" x14ac:dyDescent="0.3"/>
    <row r="3998" s="120" customFormat="1" x14ac:dyDescent="0.3"/>
    <row r="3999" s="120" customFormat="1" x14ac:dyDescent="0.3"/>
    <row r="4000" s="120" customFormat="1" x14ac:dyDescent="0.3"/>
    <row r="4001" s="120" customFormat="1" x14ac:dyDescent="0.3"/>
    <row r="4002" s="120" customFormat="1" x14ac:dyDescent="0.3"/>
    <row r="4003" s="120" customFormat="1" x14ac:dyDescent="0.3"/>
    <row r="4004" s="120" customFormat="1" x14ac:dyDescent="0.3"/>
    <row r="4005" s="120" customFormat="1" x14ac:dyDescent="0.3"/>
    <row r="4006" s="120" customFormat="1" x14ac:dyDescent="0.3"/>
    <row r="4007" s="120" customFormat="1" x14ac:dyDescent="0.3"/>
    <row r="4008" s="120" customFormat="1" x14ac:dyDescent="0.3"/>
    <row r="4009" s="120" customFormat="1" x14ac:dyDescent="0.3"/>
    <row r="4010" s="120" customFormat="1" x14ac:dyDescent="0.3"/>
    <row r="4011" s="120" customFormat="1" x14ac:dyDescent="0.3"/>
    <row r="4012" s="120" customFormat="1" x14ac:dyDescent="0.3"/>
    <row r="4013" s="120" customFormat="1" x14ac:dyDescent="0.3"/>
    <row r="4014" s="120" customFormat="1" x14ac:dyDescent="0.3"/>
    <row r="4015" s="120" customFormat="1" x14ac:dyDescent="0.3"/>
    <row r="4016" s="120" customFormat="1" x14ac:dyDescent="0.3"/>
    <row r="4017" s="120" customFormat="1" x14ac:dyDescent="0.3"/>
    <row r="4018" s="120" customFormat="1" x14ac:dyDescent="0.3"/>
    <row r="4019" s="120" customFormat="1" x14ac:dyDescent="0.3"/>
    <row r="4020" s="120" customFormat="1" x14ac:dyDescent="0.3"/>
    <row r="4021" s="120" customFormat="1" x14ac:dyDescent="0.3"/>
    <row r="4022" s="120" customFormat="1" x14ac:dyDescent="0.3"/>
    <row r="4023" s="120" customFormat="1" x14ac:dyDescent="0.3"/>
    <row r="4024" s="120" customFormat="1" x14ac:dyDescent="0.3"/>
    <row r="4025" s="120" customFormat="1" x14ac:dyDescent="0.3"/>
    <row r="4026" s="120" customFormat="1" x14ac:dyDescent="0.3"/>
    <row r="4027" s="120" customFormat="1" x14ac:dyDescent="0.3"/>
    <row r="4028" s="120" customFormat="1" x14ac:dyDescent="0.3"/>
    <row r="4029" s="120" customFormat="1" x14ac:dyDescent="0.3"/>
    <row r="4030" s="120" customFormat="1" x14ac:dyDescent="0.3"/>
    <row r="4031" s="120" customFormat="1" x14ac:dyDescent="0.3"/>
    <row r="4032" s="120" customFormat="1" x14ac:dyDescent="0.3"/>
    <row r="4033" s="120" customFormat="1" x14ac:dyDescent="0.3"/>
    <row r="4034" s="120" customFormat="1" x14ac:dyDescent="0.3"/>
    <row r="4035" s="120" customFormat="1" x14ac:dyDescent="0.3"/>
    <row r="4036" s="120" customFormat="1" x14ac:dyDescent="0.3"/>
    <row r="4037" s="120" customFormat="1" x14ac:dyDescent="0.3"/>
    <row r="4038" s="120" customFormat="1" x14ac:dyDescent="0.3"/>
    <row r="4039" s="120" customFormat="1" x14ac:dyDescent="0.3"/>
    <row r="4040" s="120" customFormat="1" x14ac:dyDescent="0.3"/>
    <row r="4041" s="120" customFormat="1" x14ac:dyDescent="0.3"/>
    <row r="4042" s="120" customFormat="1" x14ac:dyDescent="0.3"/>
    <row r="4043" s="120" customFormat="1" x14ac:dyDescent="0.3"/>
    <row r="4044" s="120" customFormat="1" x14ac:dyDescent="0.3"/>
    <row r="4045" s="120" customFormat="1" x14ac:dyDescent="0.3"/>
    <row r="4046" s="120" customFormat="1" x14ac:dyDescent="0.3"/>
    <row r="4047" s="120" customFormat="1" x14ac:dyDescent="0.3"/>
    <row r="4048" s="120" customFormat="1" x14ac:dyDescent="0.3"/>
    <row r="4049" s="120" customFormat="1" x14ac:dyDescent="0.3"/>
    <row r="4050" s="120" customFormat="1" x14ac:dyDescent="0.3"/>
    <row r="4051" s="120" customFormat="1" x14ac:dyDescent="0.3"/>
    <row r="4052" s="120" customFormat="1" x14ac:dyDescent="0.3"/>
    <row r="4053" s="120" customFormat="1" x14ac:dyDescent="0.3"/>
    <row r="4054" s="120" customFormat="1" x14ac:dyDescent="0.3"/>
    <row r="4055" s="120" customFormat="1" x14ac:dyDescent="0.3"/>
    <row r="4056" s="120" customFormat="1" x14ac:dyDescent="0.3"/>
    <row r="4057" s="120" customFormat="1" x14ac:dyDescent="0.3"/>
    <row r="4058" s="120" customFormat="1" x14ac:dyDescent="0.3"/>
    <row r="4059" s="120" customFormat="1" x14ac:dyDescent="0.3"/>
    <row r="4060" s="120" customFormat="1" x14ac:dyDescent="0.3"/>
    <row r="4061" s="120" customFormat="1" x14ac:dyDescent="0.3"/>
    <row r="4062" s="120" customFormat="1" x14ac:dyDescent="0.3"/>
    <row r="4063" s="120" customFormat="1" x14ac:dyDescent="0.3"/>
    <row r="4064" s="120" customFormat="1" x14ac:dyDescent="0.3"/>
    <row r="4065" s="120" customFormat="1" x14ac:dyDescent="0.3"/>
    <row r="4066" s="120" customFormat="1" x14ac:dyDescent="0.3"/>
    <row r="4067" s="120" customFormat="1" x14ac:dyDescent="0.3"/>
    <row r="4068" s="120" customFormat="1" x14ac:dyDescent="0.3"/>
    <row r="4069" s="120" customFormat="1" x14ac:dyDescent="0.3"/>
    <row r="4070" s="120" customFormat="1" x14ac:dyDescent="0.3"/>
    <row r="4071" s="120" customFormat="1" x14ac:dyDescent="0.3"/>
    <row r="4072" s="120" customFormat="1" x14ac:dyDescent="0.3"/>
    <row r="4073" s="120" customFormat="1" x14ac:dyDescent="0.3"/>
    <row r="4074" s="120" customFormat="1" x14ac:dyDescent="0.3"/>
    <row r="4075" s="120" customFormat="1" x14ac:dyDescent="0.3"/>
    <row r="4076" s="120" customFormat="1" x14ac:dyDescent="0.3"/>
    <row r="4077" s="120" customFormat="1" x14ac:dyDescent="0.3"/>
    <row r="4078" s="120" customFormat="1" x14ac:dyDescent="0.3"/>
    <row r="4079" s="120" customFormat="1" x14ac:dyDescent="0.3"/>
    <row r="4080" s="120" customFormat="1" x14ac:dyDescent="0.3"/>
    <row r="4081" s="120" customFormat="1" x14ac:dyDescent="0.3"/>
    <row r="4082" s="120" customFormat="1" x14ac:dyDescent="0.3"/>
    <row r="4083" s="120" customFormat="1" x14ac:dyDescent="0.3"/>
    <row r="4084" s="120" customFormat="1" x14ac:dyDescent="0.3"/>
    <row r="4085" s="120" customFormat="1" x14ac:dyDescent="0.3"/>
    <row r="4086" s="120" customFormat="1" x14ac:dyDescent="0.3"/>
    <row r="4087" s="120" customFormat="1" x14ac:dyDescent="0.3"/>
    <row r="4088" s="120" customFormat="1" x14ac:dyDescent="0.3"/>
    <row r="4089" s="120" customFormat="1" x14ac:dyDescent="0.3"/>
    <row r="4090" s="120" customFormat="1" x14ac:dyDescent="0.3"/>
    <row r="4091" s="120" customFormat="1" x14ac:dyDescent="0.3"/>
    <row r="4092" s="120" customFormat="1" x14ac:dyDescent="0.3"/>
    <row r="4093" s="120" customFormat="1" x14ac:dyDescent="0.3"/>
    <row r="4094" s="120" customFormat="1" x14ac:dyDescent="0.3"/>
    <row r="4095" s="120" customFormat="1" x14ac:dyDescent="0.3"/>
    <row r="4096" s="120" customFormat="1" x14ac:dyDescent="0.3"/>
    <row r="4097" s="120" customFormat="1" x14ac:dyDescent="0.3"/>
    <row r="4098" s="120" customFormat="1" x14ac:dyDescent="0.3"/>
    <row r="4099" s="120" customFormat="1" x14ac:dyDescent="0.3"/>
    <row r="4100" s="120" customFormat="1" x14ac:dyDescent="0.3"/>
    <row r="4101" s="120" customFormat="1" x14ac:dyDescent="0.3"/>
    <row r="4102" s="120" customFormat="1" x14ac:dyDescent="0.3"/>
    <row r="4103" s="120" customFormat="1" x14ac:dyDescent="0.3"/>
    <row r="4104" s="120" customFormat="1" x14ac:dyDescent="0.3"/>
    <row r="4105" s="120" customFormat="1" x14ac:dyDescent="0.3"/>
    <row r="4106" s="120" customFormat="1" x14ac:dyDescent="0.3"/>
    <row r="4107" s="120" customFormat="1" x14ac:dyDescent="0.3"/>
    <row r="4108" s="120" customFormat="1" x14ac:dyDescent="0.3"/>
    <row r="4109" s="120" customFormat="1" x14ac:dyDescent="0.3"/>
    <row r="4110" s="120" customFormat="1" x14ac:dyDescent="0.3"/>
    <row r="4111" s="120" customFormat="1" x14ac:dyDescent="0.3"/>
    <row r="4112" s="120" customFormat="1" x14ac:dyDescent="0.3"/>
    <row r="4113" s="120" customFormat="1" x14ac:dyDescent="0.3"/>
    <row r="4114" s="120" customFormat="1" x14ac:dyDescent="0.3"/>
    <row r="4115" s="120" customFormat="1" x14ac:dyDescent="0.3"/>
    <row r="4116" s="120" customFormat="1" x14ac:dyDescent="0.3"/>
    <row r="4117" s="120" customFormat="1" x14ac:dyDescent="0.3"/>
    <row r="4118" s="120" customFormat="1" x14ac:dyDescent="0.3"/>
    <row r="4119" s="120" customFormat="1" x14ac:dyDescent="0.3"/>
    <row r="4120" s="120" customFormat="1" x14ac:dyDescent="0.3"/>
    <row r="4121" s="120" customFormat="1" x14ac:dyDescent="0.3"/>
    <row r="4122" s="120" customFormat="1" x14ac:dyDescent="0.3"/>
    <row r="4123" s="120" customFormat="1" x14ac:dyDescent="0.3"/>
    <row r="4124" s="120" customFormat="1" x14ac:dyDescent="0.3"/>
    <row r="4125" s="120" customFormat="1" x14ac:dyDescent="0.3"/>
    <row r="4126" s="120" customFormat="1" x14ac:dyDescent="0.3"/>
    <row r="4127" s="120" customFormat="1" x14ac:dyDescent="0.3"/>
    <row r="4128" s="120" customFormat="1" x14ac:dyDescent="0.3"/>
    <row r="4129" s="120" customFormat="1" x14ac:dyDescent="0.3"/>
    <row r="4130" s="120" customFormat="1" x14ac:dyDescent="0.3"/>
    <row r="4131" s="120" customFormat="1" x14ac:dyDescent="0.3"/>
    <row r="4132" s="120" customFormat="1" x14ac:dyDescent="0.3"/>
    <row r="4133" s="120" customFormat="1" x14ac:dyDescent="0.3"/>
    <row r="4134" s="120" customFormat="1" x14ac:dyDescent="0.3"/>
    <row r="4135" s="120" customFormat="1" x14ac:dyDescent="0.3"/>
    <row r="4136" s="120" customFormat="1" x14ac:dyDescent="0.3"/>
    <row r="4137" s="120" customFormat="1" x14ac:dyDescent="0.3"/>
    <row r="4138" s="120" customFormat="1" x14ac:dyDescent="0.3"/>
    <row r="4139" s="120" customFormat="1" x14ac:dyDescent="0.3"/>
    <row r="4140" s="120" customFormat="1" x14ac:dyDescent="0.3"/>
    <row r="4141" s="120" customFormat="1" x14ac:dyDescent="0.3"/>
    <row r="4142" s="120" customFormat="1" x14ac:dyDescent="0.3"/>
    <row r="4143" s="120" customFormat="1" x14ac:dyDescent="0.3"/>
    <row r="4144" s="120" customFormat="1" x14ac:dyDescent="0.3"/>
    <row r="4145" s="120" customFormat="1" x14ac:dyDescent="0.3"/>
    <row r="4146" s="120" customFormat="1" x14ac:dyDescent="0.3"/>
    <row r="4147" s="120" customFormat="1" x14ac:dyDescent="0.3"/>
    <row r="4148" s="120" customFormat="1" x14ac:dyDescent="0.3"/>
    <row r="4149" s="120" customFormat="1" x14ac:dyDescent="0.3"/>
    <row r="4150" s="120" customFormat="1" x14ac:dyDescent="0.3"/>
    <row r="4151" s="120" customFormat="1" x14ac:dyDescent="0.3"/>
    <row r="4152" s="120" customFormat="1" x14ac:dyDescent="0.3"/>
    <row r="4153" s="120" customFormat="1" x14ac:dyDescent="0.3"/>
    <row r="4154" s="120" customFormat="1" x14ac:dyDescent="0.3"/>
    <row r="4155" s="120" customFormat="1" x14ac:dyDescent="0.3"/>
    <row r="4156" s="120" customFormat="1" x14ac:dyDescent="0.3"/>
    <row r="4157" s="120" customFormat="1" x14ac:dyDescent="0.3"/>
    <row r="4158" s="120" customFormat="1" x14ac:dyDescent="0.3"/>
    <row r="4159" s="120" customFormat="1" x14ac:dyDescent="0.3"/>
    <row r="4160" s="120" customFormat="1" x14ac:dyDescent="0.3"/>
    <row r="4161" s="120" customFormat="1" x14ac:dyDescent="0.3"/>
    <row r="4162" s="120" customFormat="1" x14ac:dyDescent="0.3"/>
    <row r="4163" s="120" customFormat="1" x14ac:dyDescent="0.3"/>
    <row r="4164" s="120" customFormat="1" x14ac:dyDescent="0.3"/>
    <row r="4165" s="120" customFormat="1" x14ac:dyDescent="0.3"/>
    <row r="4166" s="120" customFormat="1" x14ac:dyDescent="0.3"/>
    <row r="4167" s="120" customFormat="1" x14ac:dyDescent="0.3"/>
    <row r="4168" s="120" customFormat="1" x14ac:dyDescent="0.3"/>
    <row r="4169" s="120" customFormat="1" x14ac:dyDescent="0.3"/>
    <row r="4170" s="120" customFormat="1" x14ac:dyDescent="0.3"/>
    <row r="4171" s="120" customFormat="1" x14ac:dyDescent="0.3"/>
    <row r="4172" s="120" customFormat="1" x14ac:dyDescent="0.3"/>
    <row r="4173" s="120" customFormat="1" x14ac:dyDescent="0.3"/>
    <row r="4174" s="120" customFormat="1" x14ac:dyDescent="0.3"/>
    <row r="4175" s="120" customFormat="1" x14ac:dyDescent="0.3"/>
    <row r="4176" s="120" customFormat="1" x14ac:dyDescent="0.3"/>
    <row r="4177" s="120" customFormat="1" x14ac:dyDescent="0.3"/>
    <row r="4178" s="120" customFormat="1" x14ac:dyDescent="0.3"/>
    <row r="4179" s="120" customFormat="1" x14ac:dyDescent="0.3"/>
    <row r="4180" s="120" customFormat="1" x14ac:dyDescent="0.3"/>
    <row r="4181" s="120" customFormat="1" x14ac:dyDescent="0.3"/>
    <row r="4182" s="120" customFormat="1" x14ac:dyDescent="0.3"/>
    <row r="4183" s="120" customFormat="1" x14ac:dyDescent="0.3"/>
    <row r="4184" s="120" customFormat="1" x14ac:dyDescent="0.3"/>
    <row r="4185" s="120" customFormat="1" x14ac:dyDescent="0.3"/>
    <row r="4186" s="120" customFormat="1" x14ac:dyDescent="0.3"/>
    <row r="4187" s="120" customFormat="1" x14ac:dyDescent="0.3"/>
    <row r="4188" s="120" customFormat="1" x14ac:dyDescent="0.3"/>
    <row r="4189" s="120" customFormat="1" x14ac:dyDescent="0.3"/>
    <row r="4190" s="120" customFormat="1" x14ac:dyDescent="0.3"/>
    <row r="4191" s="120" customFormat="1" x14ac:dyDescent="0.3"/>
    <row r="4192" s="120" customFormat="1" x14ac:dyDescent="0.3"/>
    <row r="4193" s="120" customFormat="1" x14ac:dyDescent="0.3"/>
    <row r="4194" s="120" customFormat="1" x14ac:dyDescent="0.3"/>
    <row r="4195" s="120" customFormat="1" x14ac:dyDescent="0.3"/>
    <row r="4196" s="120" customFormat="1" x14ac:dyDescent="0.3"/>
    <row r="4197" s="120" customFormat="1" x14ac:dyDescent="0.3"/>
    <row r="4198" s="120" customFormat="1" x14ac:dyDescent="0.3"/>
    <row r="4199" s="120" customFormat="1" x14ac:dyDescent="0.3"/>
    <row r="4200" s="120" customFormat="1" x14ac:dyDescent="0.3"/>
    <row r="4201" s="120" customFormat="1" x14ac:dyDescent="0.3"/>
    <row r="4202" s="120" customFormat="1" x14ac:dyDescent="0.3"/>
    <row r="4203" s="120" customFormat="1" x14ac:dyDescent="0.3"/>
    <row r="4204" s="120" customFormat="1" x14ac:dyDescent="0.3"/>
    <row r="4205" s="120" customFormat="1" x14ac:dyDescent="0.3"/>
    <row r="4206" s="120" customFormat="1" x14ac:dyDescent="0.3"/>
    <row r="4207" s="120" customFormat="1" x14ac:dyDescent="0.3"/>
    <row r="4208" s="120" customFormat="1" x14ac:dyDescent="0.3"/>
    <row r="4209" s="120" customFormat="1" x14ac:dyDescent="0.3"/>
    <row r="4210" s="120" customFormat="1" x14ac:dyDescent="0.3"/>
    <row r="4211" s="120" customFormat="1" x14ac:dyDescent="0.3"/>
    <row r="4212" s="120" customFormat="1" x14ac:dyDescent="0.3"/>
    <row r="4213" s="120" customFormat="1" x14ac:dyDescent="0.3"/>
    <row r="4214" s="120" customFormat="1" x14ac:dyDescent="0.3"/>
    <row r="4215" s="120" customFormat="1" x14ac:dyDescent="0.3"/>
    <row r="4216" s="120" customFormat="1" x14ac:dyDescent="0.3"/>
    <row r="4217" s="120" customFormat="1" x14ac:dyDescent="0.3"/>
    <row r="4218" s="120" customFormat="1" x14ac:dyDescent="0.3"/>
    <row r="4219" s="120" customFormat="1" x14ac:dyDescent="0.3"/>
    <row r="4220" s="120" customFormat="1" x14ac:dyDescent="0.3"/>
    <row r="4221" s="120" customFormat="1" x14ac:dyDescent="0.3"/>
    <row r="4222" s="120" customFormat="1" x14ac:dyDescent="0.3"/>
    <row r="4223" s="120" customFormat="1" x14ac:dyDescent="0.3"/>
    <row r="4224" s="120" customFormat="1" x14ac:dyDescent="0.3"/>
    <row r="4225" s="120" customFormat="1" x14ac:dyDescent="0.3"/>
    <row r="4226" s="120" customFormat="1" x14ac:dyDescent="0.3"/>
    <row r="4227" s="120" customFormat="1" x14ac:dyDescent="0.3"/>
    <row r="4228" s="120" customFormat="1" x14ac:dyDescent="0.3"/>
    <row r="4229" s="120" customFormat="1" x14ac:dyDescent="0.3"/>
    <row r="4230" s="120" customFormat="1" x14ac:dyDescent="0.3"/>
    <row r="4231" s="120" customFormat="1" x14ac:dyDescent="0.3"/>
    <row r="4232" s="120" customFormat="1" x14ac:dyDescent="0.3"/>
    <row r="4233" s="120" customFormat="1" x14ac:dyDescent="0.3"/>
    <row r="4234" s="120" customFormat="1" x14ac:dyDescent="0.3"/>
    <row r="4235" s="120" customFormat="1" x14ac:dyDescent="0.3"/>
    <row r="4236" s="120" customFormat="1" x14ac:dyDescent="0.3"/>
    <row r="4237" s="120" customFormat="1" x14ac:dyDescent="0.3"/>
    <row r="4238" s="120" customFormat="1" x14ac:dyDescent="0.3"/>
    <row r="4239" s="120" customFormat="1" x14ac:dyDescent="0.3"/>
    <row r="4240" s="120" customFormat="1" x14ac:dyDescent="0.3"/>
    <row r="4241" s="120" customFormat="1" x14ac:dyDescent="0.3"/>
    <row r="4242" s="120" customFormat="1" x14ac:dyDescent="0.3"/>
    <row r="4243" s="120" customFormat="1" x14ac:dyDescent="0.3"/>
    <row r="4244" s="120" customFormat="1" x14ac:dyDescent="0.3"/>
    <row r="4245" s="120" customFormat="1" x14ac:dyDescent="0.3"/>
    <row r="4246" s="120" customFormat="1" x14ac:dyDescent="0.3"/>
    <row r="4247" s="120" customFormat="1" x14ac:dyDescent="0.3"/>
    <row r="4248" s="120" customFormat="1" x14ac:dyDescent="0.3"/>
    <row r="4249" s="120" customFormat="1" x14ac:dyDescent="0.3"/>
    <row r="4250" s="120" customFormat="1" x14ac:dyDescent="0.3"/>
    <row r="4251" s="120" customFormat="1" x14ac:dyDescent="0.3"/>
    <row r="4252" s="120" customFormat="1" x14ac:dyDescent="0.3"/>
    <row r="4253" s="120" customFormat="1" x14ac:dyDescent="0.3"/>
    <row r="4254" s="120" customFormat="1" x14ac:dyDescent="0.3"/>
    <row r="4255" s="120" customFormat="1" x14ac:dyDescent="0.3"/>
    <row r="4256" s="120" customFormat="1" x14ac:dyDescent="0.3"/>
    <row r="4257" s="120" customFormat="1" x14ac:dyDescent="0.3"/>
    <row r="4258" s="120" customFormat="1" x14ac:dyDescent="0.3"/>
    <row r="4259" s="120" customFormat="1" x14ac:dyDescent="0.3"/>
    <row r="4260" s="120" customFormat="1" x14ac:dyDescent="0.3"/>
    <row r="4261" s="120" customFormat="1" x14ac:dyDescent="0.3"/>
    <row r="4262" s="120" customFormat="1" x14ac:dyDescent="0.3"/>
    <row r="4263" s="120" customFormat="1" x14ac:dyDescent="0.3"/>
    <row r="4264" s="120" customFormat="1" x14ac:dyDescent="0.3"/>
    <row r="4265" s="120" customFormat="1" x14ac:dyDescent="0.3"/>
    <row r="4266" s="120" customFormat="1" x14ac:dyDescent="0.3"/>
    <row r="4267" s="120" customFormat="1" x14ac:dyDescent="0.3"/>
    <row r="4268" s="120" customFormat="1" x14ac:dyDescent="0.3"/>
    <row r="4269" s="120" customFormat="1" x14ac:dyDescent="0.3"/>
    <row r="4270" s="120" customFormat="1" x14ac:dyDescent="0.3"/>
    <row r="4271" s="120" customFormat="1" x14ac:dyDescent="0.3"/>
    <row r="4272" s="120" customFormat="1" x14ac:dyDescent="0.3"/>
    <row r="4273" s="120" customFormat="1" x14ac:dyDescent="0.3"/>
    <row r="4274" s="120" customFormat="1" x14ac:dyDescent="0.3"/>
    <row r="4275" s="120" customFormat="1" x14ac:dyDescent="0.3"/>
    <row r="4276" s="120" customFormat="1" x14ac:dyDescent="0.3"/>
    <row r="4277" s="120" customFormat="1" x14ac:dyDescent="0.3"/>
    <row r="4278" s="120" customFormat="1" x14ac:dyDescent="0.3"/>
    <row r="4279" s="120" customFormat="1" x14ac:dyDescent="0.3"/>
    <row r="4280" s="120" customFormat="1" x14ac:dyDescent="0.3"/>
    <row r="4281" s="120" customFormat="1" x14ac:dyDescent="0.3"/>
    <row r="4282" s="120" customFormat="1" x14ac:dyDescent="0.3"/>
    <row r="4283" s="120" customFormat="1" x14ac:dyDescent="0.3"/>
    <row r="4284" s="120" customFormat="1" x14ac:dyDescent="0.3"/>
    <row r="4285" s="120" customFormat="1" x14ac:dyDescent="0.3"/>
    <row r="4286" s="120" customFormat="1" x14ac:dyDescent="0.3"/>
    <row r="4287" s="120" customFormat="1" x14ac:dyDescent="0.3"/>
    <row r="4288" s="120" customFormat="1" x14ac:dyDescent="0.3"/>
    <row r="4289" s="120" customFormat="1" x14ac:dyDescent="0.3"/>
    <row r="4290" s="120" customFormat="1" x14ac:dyDescent="0.3"/>
    <row r="4291" s="120" customFormat="1" x14ac:dyDescent="0.3"/>
    <row r="4292" s="120" customFormat="1" x14ac:dyDescent="0.3"/>
    <row r="4293" s="120" customFormat="1" x14ac:dyDescent="0.3"/>
    <row r="4294" s="120" customFormat="1" x14ac:dyDescent="0.3"/>
    <row r="4295" s="120" customFormat="1" x14ac:dyDescent="0.3"/>
    <row r="4296" s="120" customFormat="1" x14ac:dyDescent="0.3"/>
    <row r="4297" s="120" customFormat="1" x14ac:dyDescent="0.3"/>
    <row r="4298" s="120" customFormat="1" x14ac:dyDescent="0.3"/>
    <row r="4299" s="120" customFormat="1" x14ac:dyDescent="0.3"/>
    <row r="4300" s="120" customFormat="1" x14ac:dyDescent="0.3"/>
    <row r="4301" s="120" customFormat="1" x14ac:dyDescent="0.3"/>
    <row r="4302" s="120" customFormat="1" x14ac:dyDescent="0.3"/>
    <row r="4303" s="120" customFormat="1" x14ac:dyDescent="0.3"/>
    <row r="4304" s="120" customFormat="1" x14ac:dyDescent="0.3"/>
    <row r="4305" s="120" customFormat="1" x14ac:dyDescent="0.3"/>
    <row r="4306" s="120" customFormat="1" x14ac:dyDescent="0.3"/>
    <row r="4307" s="120" customFormat="1" x14ac:dyDescent="0.3"/>
    <row r="4308" s="120" customFormat="1" x14ac:dyDescent="0.3"/>
    <row r="4309" s="120" customFormat="1" x14ac:dyDescent="0.3"/>
    <row r="4310" s="120" customFormat="1" x14ac:dyDescent="0.3"/>
    <row r="4311" s="120" customFormat="1" x14ac:dyDescent="0.3"/>
    <row r="4312" s="120" customFormat="1" x14ac:dyDescent="0.3"/>
    <row r="4313" s="120" customFormat="1" x14ac:dyDescent="0.3"/>
    <row r="4314" s="120" customFormat="1" x14ac:dyDescent="0.3"/>
    <row r="4315" s="120" customFormat="1" x14ac:dyDescent="0.3"/>
    <row r="4316" s="120" customFormat="1" x14ac:dyDescent="0.3"/>
    <row r="4317" s="120" customFormat="1" x14ac:dyDescent="0.3"/>
    <row r="4318" s="120" customFormat="1" x14ac:dyDescent="0.3"/>
    <row r="4319" s="120" customFormat="1" x14ac:dyDescent="0.3"/>
    <row r="4320" s="120" customFormat="1" x14ac:dyDescent="0.3"/>
    <row r="4321" s="120" customFormat="1" x14ac:dyDescent="0.3"/>
    <row r="4322" s="120" customFormat="1" x14ac:dyDescent="0.3"/>
    <row r="4323" s="120" customFormat="1" x14ac:dyDescent="0.3"/>
    <row r="4324" s="120" customFormat="1" x14ac:dyDescent="0.3"/>
    <row r="4325" s="120" customFormat="1" x14ac:dyDescent="0.3"/>
    <row r="4326" s="120" customFormat="1" x14ac:dyDescent="0.3"/>
    <row r="4327" s="120" customFormat="1" x14ac:dyDescent="0.3"/>
    <row r="4328" s="120" customFormat="1" x14ac:dyDescent="0.3"/>
    <row r="4329" s="120" customFormat="1" x14ac:dyDescent="0.3"/>
    <row r="4330" s="120" customFormat="1" x14ac:dyDescent="0.3"/>
    <row r="4331" s="120" customFormat="1" x14ac:dyDescent="0.3"/>
    <row r="4332" s="120" customFormat="1" x14ac:dyDescent="0.3"/>
    <row r="4333" s="120" customFormat="1" x14ac:dyDescent="0.3"/>
    <row r="4334" s="120" customFormat="1" x14ac:dyDescent="0.3"/>
    <row r="4335" s="120" customFormat="1" x14ac:dyDescent="0.3"/>
    <row r="4336" s="120" customFormat="1" x14ac:dyDescent="0.3"/>
    <row r="4337" s="120" customFormat="1" x14ac:dyDescent="0.3"/>
    <row r="4338" s="120" customFormat="1" x14ac:dyDescent="0.3"/>
    <row r="4339" s="120" customFormat="1" x14ac:dyDescent="0.3"/>
    <row r="4340" s="120" customFormat="1" x14ac:dyDescent="0.3"/>
    <row r="4341" s="120" customFormat="1" x14ac:dyDescent="0.3"/>
    <row r="4342" s="120" customFormat="1" x14ac:dyDescent="0.3"/>
    <row r="4343" s="120" customFormat="1" x14ac:dyDescent="0.3"/>
    <row r="4344" s="120" customFormat="1" x14ac:dyDescent="0.3"/>
    <row r="4345" s="120" customFormat="1" x14ac:dyDescent="0.3"/>
    <row r="4346" s="120" customFormat="1" x14ac:dyDescent="0.3"/>
    <row r="4347" s="120" customFormat="1" x14ac:dyDescent="0.3"/>
    <row r="4348" s="120" customFormat="1" x14ac:dyDescent="0.3"/>
    <row r="4349" s="120" customFormat="1" x14ac:dyDescent="0.3"/>
    <row r="4350" s="120" customFormat="1" x14ac:dyDescent="0.3"/>
    <row r="4351" s="120" customFormat="1" x14ac:dyDescent="0.3"/>
    <row r="4352" s="120" customFormat="1" x14ac:dyDescent="0.3"/>
    <row r="4353" s="120" customFormat="1" x14ac:dyDescent="0.3"/>
    <row r="4354" s="120" customFormat="1" x14ac:dyDescent="0.3"/>
    <row r="4355" s="120" customFormat="1" x14ac:dyDescent="0.3"/>
    <row r="4356" s="120" customFormat="1" x14ac:dyDescent="0.3"/>
    <row r="4357" s="120" customFormat="1" x14ac:dyDescent="0.3"/>
    <row r="4358" s="120" customFormat="1" x14ac:dyDescent="0.3"/>
    <row r="4359" s="120" customFormat="1" x14ac:dyDescent="0.3"/>
    <row r="4360" s="120" customFormat="1" x14ac:dyDescent="0.3"/>
    <row r="4361" s="120" customFormat="1" x14ac:dyDescent="0.3"/>
    <row r="4362" s="120" customFormat="1" x14ac:dyDescent="0.3"/>
    <row r="4363" s="120" customFormat="1" x14ac:dyDescent="0.3"/>
    <row r="4364" s="120" customFormat="1" x14ac:dyDescent="0.3"/>
    <row r="4365" s="120" customFormat="1" x14ac:dyDescent="0.3"/>
    <row r="4366" s="120" customFormat="1" x14ac:dyDescent="0.3"/>
    <row r="4367" s="120" customFormat="1" x14ac:dyDescent="0.3"/>
    <row r="4368" s="120" customFormat="1" x14ac:dyDescent="0.3"/>
    <row r="4369" s="120" customFormat="1" x14ac:dyDescent="0.3"/>
    <row r="4370" s="120" customFormat="1" x14ac:dyDescent="0.3"/>
    <row r="4371" s="120" customFormat="1" x14ac:dyDescent="0.3"/>
    <row r="4372" s="120" customFormat="1" x14ac:dyDescent="0.3"/>
    <row r="4373" s="120" customFormat="1" x14ac:dyDescent="0.3"/>
    <row r="4374" s="120" customFormat="1" x14ac:dyDescent="0.3"/>
    <row r="4375" s="120" customFormat="1" x14ac:dyDescent="0.3"/>
    <row r="4376" s="120" customFormat="1" x14ac:dyDescent="0.3"/>
    <row r="4377" s="120" customFormat="1" x14ac:dyDescent="0.3"/>
    <row r="4378" s="120" customFormat="1" x14ac:dyDescent="0.3"/>
    <row r="4379" s="120" customFormat="1" x14ac:dyDescent="0.3"/>
    <row r="4380" s="120" customFormat="1" x14ac:dyDescent="0.3"/>
    <row r="4381" s="120" customFormat="1" x14ac:dyDescent="0.3"/>
    <row r="4382" s="120" customFormat="1" x14ac:dyDescent="0.3"/>
    <row r="4383" s="120" customFormat="1" x14ac:dyDescent="0.3"/>
    <row r="4384" s="120" customFormat="1" x14ac:dyDescent="0.3"/>
    <row r="4385" s="120" customFormat="1" x14ac:dyDescent="0.3"/>
    <row r="4386" s="120" customFormat="1" x14ac:dyDescent="0.3"/>
    <row r="4387" s="120" customFormat="1" x14ac:dyDescent="0.3"/>
    <row r="4388" s="120" customFormat="1" x14ac:dyDescent="0.3"/>
    <row r="4389" s="120" customFormat="1" x14ac:dyDescent="0.3"/>
    <row r="4390" s="120" customFormat="1" x14ac:dyDescent="0.3"/>
    <row r="4391" s="120" customFormat="1" x14ac:dyDescent="0.3"/>
    <row r="4392" s="120" customFormat="1" x14ac:dyDescent="0.3"/>
    <row r="4393" s="120" customFormat="1" x14ac:dyDescent="0.3"/>
    <row r="4394" s="120" customFormat="1" x14ac:dyDescent="0.3"/>
    <row r="4395" s="120" customFormat="1" x14ac:dyDescent="0.3"/>
    <row r="4396" s="120" customFormat="1" x14ac:dyDescent="0.3"/>
    <row r="4397" s="120" customFormat="1" x14ac:dyDescent="0.3"/>
    <row r="4398" s="120" customFormat="1" x14ac:dyDescent="0.3"/>
    <row r="4399" s="120" customFormat="1" x14ac:dyDescent="0.3"/>
    <row r="4400" s="120" customFormat="1" x14ac:dyDescent="0.3"/>
    <row r="4401" s="120" customFormat="1" x14ac:dyDescent="0.3"/>
    <row r="4402" s="120" customFormat="1" x14ac:dyDescent="0.3"/>
    <row r="4403" s="120" customFormat="1" x14ac:dyDescent="0.3"/>
    <row r="4404" s="120" customFormat="1" x14ac:dyDescent="0.3"/>
    <row r="4405" s="120" customFormat="1" x14ac:dyDescent="0.3"/>
    <row r="4406" s="120" customFormat="1" x14ac:dyDescent="0.3"/>
    <row r="4407" s="120" customFormat="1" x14ac:dyDescent="0.3"/>
    <row r="4408" s="120" customFormat="1" x14ac:dyDescent="0.3"/>
    <row r="4409" s="120" customFormat="1" x14ac:dyDescent="0.3"/>
    <row r="4410" s="120" customFormat="1" x14ac:dyDescent="0.3"/>
    <row r="4411" s="120" customFormat="1" x14ac:dyDescent="0.3"/>
    <row r="4412" s="120" customFormat="1" x14ac:dyDescent="0.3"/>
    <row r="4413" s="120" customFormat="1" x14ac:dyDescent="0.3"/>
    <row r="4414" s="120" customFormat="1" x14ac:dyDescent="0.3"/>
    <row r="4415" s="120" customFormat="1" x14ac:dyDescent="0.3"/>
    <row r="4416" s="120" customFormat="1" x14ac:dyDescent="0.3"/>
    <row r="4417" s="120" customFormat="1" x14ac:dyDescent="0.3"/>
    <row r="4418" s="120" customFormat="1" x14ac:dyDescent="0.3"/>
    <row r="4419" s="120" customFormat="1" x14ac:dyDescent="0.3"/>
    <row r="4420" s="120" customFormat="1" x14ac:dyDescent="0.3"/>
    <row r="4421" s="120" customFormat="1" x14ac:dyDescent="0.3"/>
    <row r="4422" s="120" customFormat="1" x14ac:dyDescent="0.3"/>
    <row r="4423" s="120" customFormat="1" x14ac:dyDescent="0.3"/>
    <row r="4424" s="120" customFormat="1" x14ac:dyDescent="0.3"/>
    <row r="4425" s="120" customFormat="1" x14ac:dyDescent="0.3"/>
    <row r="4426" s="120" customFormat="1" x14ac:dyDescent="0.3"/>
    <row r="4427" s="120" customFormat="1" x14ac:dyDescent="0.3"/>
    <row r="4428" s="120" customFormat="1" x14ac:dyDescent="0.3"/>
    <row r="4429" s="120" customFormat="1" x14ac:dyDescent="0.3"/>
    <row r="4430" s="120" customFormat="1" x14ac:dyDescent="0.3"/>
    <row r="4431" s="120" customFormat="1" x14ac:dyDescent="0.3"/>
    <row r="4432" s="120" customFormat="1" x14ac:dyDescent="0.3"/>
    <row r="4433" s="120" customFormat="1" x14ac:dyDescent="0.3"/>
    <row r="4434" s="120" customFormat="1" x14ac:dyDescent="0.3"/>
    <row r="4435" s="120" customFormat="1" x14ac:dyDescent="0.3"/>
    <row r="4436" s="120" customFormat="1" x14ac:dyDescent="0.3"/>
    <row r="4437" s="120" customFormat="1" x14ac:dyDescent="0.3"/>
    <row r="4438" s="120" customFormat="1" x14ac:dyDescent="0.3"/>
    <row r="4439" s="120" customFormat="1" x14ac:dyDescent="0.3"/>
    <row r="4440" s="120" customFormat="1" x14ac:dyDescent="0.3"/>
    <row r="4441" s="120" customFormat="1" x14ac:dyDescent="0.3"/>
    <row r="4442" s="120" customFormat="1" x14ac:dyDescent="0.3"/>
    <row r="4443" s="120" customFormat="1" x14ac:dyDescent="0.3"/>
    <row r="4444" s="120" customFormat="1" x14ac:dyDescent="0.3"/>
    <row r="4445" s="120" customFormat="1" x14ac:dyDescent="0.3"/>
    <row r="4446" s="120" customFormat="1" x14ac:dyDescent="0.3"/>
    <row r="4447" s="120" customFormat="1" x14ac:dyDescent="0.3"/>
    <row r="4448" s="120" customFormat="1" x14ac:dyDescent="0.3"/>
    <row r="4449" s="120" customFormat="1" x14ac:dyDescent="0.3"/>
    <row r="4450" s="120" customFormat="1" x14ac:dyDescent="0.3"/>
    <row r="4451" s="120" customFormat="1" x14ac:dyDescent="0.3"/>
    <row r="4452" s="120" customFormat="1" x14ac:dyDescent="0.3"/>
    <row r="4453" s="120" customFormat="1" x14ac:dyDescent="0.3"/>
    <row r="4454" s="120" customFormat="1" x14ac:dyDescent="0.3"/>
    <row r="4455" s="120" customFormat="1" x14ac:dyDescent="0.3"/>
    <row r="4456" s="120" customFormat="1" x14ac:dyDescent="0.3"/>
    <row r="4457" s="120" customFormat="1" x14ac:dyDescent="0.3"/>
    <row r="4458" s="120" customFormat="1" x14ac:dyDescent="0.3"/>
    <row r="4459" s="120" customFormat="1" x14ac:dyDescent="0.3"/>
    <row r="4460" s="120" customFormat="1" x14ac:dyDescent="0.3"/>
    <row r="4461" s="120" customFormat="1" x14ac:dyDescent="0.3"/>
    <row r="4462" s="120" customFormat="1" x14ac:dyDescent="0.3"/>
    <row r="4463" s="120" customFormat="1" x14ac:dyDescent="0.3"/>
    <row r="4464" s="120" customFormat="1" x14ac:dyDescent="0.3"/>
    <row r="4465" s="120" customFormat="1" x14ac:dyDescent="0.3"/>
    <row r="4466" s="120" customFormat="1" x14ac:dyDescent="0.3"/>
    <row r="4467" s="120" customFormat="1" x14ac:dyDescent="0.3"/>
    <row r="4468" s="120" customFormat="1" x14ac:dyDescent="0.3"/>
    <row r="4469" s="120" customFormat="1" x14ac:dyDescent="0.3"/>
    <row r="4470" s="120" customFormat="1" x14ac:dyDescent="0.3"/>
    <row r="4471" s="120" customFormat="1" x14ac:dyDescent="0.3"/>
    <row r="4472" s="120" customFormat="1" x14ac:dyDescent="0.3"/>
    <row r="4473" s="120" customFormat="1" x14ac:dyDescent="0.3"/>
    <row r="4474" s="120" customFormat="1" x14ac:dyDescent="0.3"/>
    <row r="4475" s="120" customFormat="1" x14ac:dyDescent="0.3"/>
    <row r="4476" s="120" customFormat="1" x14ac:dyDescent="0.3"/>
    <row r="4477" s="120" customFormat="1" x14ac:dyDescent="0.3"/>
    <row r="4478" s="120" customFormat="1" x14ac:dyDescent="0.3"/>
    <row r="4479" s="120" customFormat="1" x14ac:dyDescent="0.3"/>
    <row r="4480" s="120" customFormat="1" x14ac:dyDescent="0.3"/>
    <row r="4481" s="120" customFormat="1" x14ac:dyDescent="0.3"/>
    <row r="4482" s="120" customFormat="1" x14ac:dyDescent="0.3"/>
    <row r="4483" s="120" customFormat="1" x14ac:dyDescent="0.3"/>
    <row r="4484" s="120" customFormat="1" x14ac:dyDescent="0.3"/>
    <row r="4485" s="120" customFormat="1" x14ac:dyDescent="0.3"/>
    <row r="4486" s="120" customFormat="1" x14ac:dyDescent="0.3"/>
    <row r="4487" s="120" customFormat="1" x14ac:dyDescent="0.3"/>
    <row r="4488" s="120" customFormat="1" x14ac:dyDescent="0.3"/>
    <row r="4489" s="120" customFormat="1" x14ac:dyDescent="0.3"/>
    <row r="4490" s="120" customFormat="1" x14ac:dyDescent="0.3"/>
    <row r="4491" s="120" customFormat="1" x14ac:dyDescent="0.3"/>
    <row r="4492" s="120" customFormat="1" x14ac:dyDescent="0.3"/>
    <row r="4493" s="120" customFormat="1" x14ac:dyDescent="0.3"/>
    <row r="4494" s="120" customFormat="1" x14ac:dyDescent="0.3"/>
    <row r="4495" s="120" customFormat="1" x14ac:dyDescent="0.3"/>
    <row r="4496" s="120" customFormat="1" x14ac:dyDescent="0.3"/>
    <row r="4497" s="120" customFormat="1" x14ac:dyDescent="0.3"/>
    <row r="4498" s="120" customFormat="1" x14ac:dyDescent="0.3"/>
    <row r="4499" s="120" customFormat="1" x14ac:dyDescent="0.3"/>
    <row r="4500" s="120" customFormat="1" x14ac:dyDescent="0.3"/>
    <row r="4501" s="120" customFormat="1" x14ac:dyDescent="0.3"/>
    <row r="4502" s="120" customFormat="1" x14ac:dyDescent="0.3"/>
    <row r="4503" s="120" customFormat="1" x14ac:dyDescent="0.3"/>
    <row r="4504" s="120" customFormat="1" x14ac:dyDescent="0.3"/>
    <row r="4505" s="120" customFormat="1" x14ac:dyDescent="0.3"/>
    <row r="4506" s="120" customFormat="1" x14ac:dyDescent="0.3"/>
    <row r="4507" s="120" customFormat="1" x14ac:dyDescent="0.3"/>
    <row r="4508" s="120" customFormat="1" x14ac:dyDescent="0.3"/>
    <row r="4509" s="120" customFormat="1" x14ac:dyDescent="0.3"/>
    <row r="4510" s="120" customFormat="1" x14ac:dyDescent="0.3"/>
    <row r="4511" s="120" customFormat="1" x14ac:dyDescent="0.3"/>
    <row r="4512" s="120" customFormat="1" x14ac:dyDescent="0.3"/>
    <row r="4513" s="120" customFormat="1" x14ac:dyDescent="0.3"/>
    <row r="4514" s="120" customFormat="1" x14ac:dyDescent="0.3"/>
    <row r="4515" s="120" customFormat="1" x14ac:dyDescent="0.3"/>
    <row r="4516" s="120" customFormat="1" x14ac:dyDescent="0.3"/>
    <row r="4517" s="120" customFormat="1" x14ac:dyDescent="0.3"/>
    <row r="4518" s="120" customFormat="1" x14ac:dyDescent="0.3"/>
    <row r="4519" s="120" customFormat="1" x14ac:dyDescent="0.3"/>
    <row r="4520" s="120" customFormat="1" x14ac:dyDescent="0.3"/>
    <row r="4521" s="120" customFormat="1" x14ac:dyDescent="0.3"/>
    <row r="4522" s="120" customFormat="1" x14ac:dyDescent="0.3"/>
    <row r="4523" s="120" customFormat="1" x14ac:dyDescent="0.3"/>
    <row r="4524" s="120" customFormat="1" x14ac:dyDescent="0.3"/>
    <row r="4525" s="120" customFormat="1" x14ac:dyDescent="0.3"/>
    <row r="4526" s="120" customFormat="1" x14ac:dyDescent="0.3"/>
    <row r="4527" s="120" customFormat="1" x14ac:dyDescent="0.3"/>
    <row r="4528" s="120" customFormat="1" x14ac:dyDescent="0.3"/>
    <row r="4529" s="120" customFormat="1" x14ac:dyDescent="0.3"/>
    <row r="4530" s="120" customFormat="1" x14ac:dyDescent="0.3"/>
    <row r="4531" s="120" customFormat="1" x14ac:dyDescent="0.3"/>
    <row r="4532" s="120" customFormat="1" x14ac:dyDescent="0.3"/>
    <row r="4533" s="120" customFormat="1" x14ac:dyDescent="0.3"/>
    <row r="4534" s="120" customFormat="1" x14ac:dyDescent="0.3"/>
    <row r="4535" s="120" customFormat="1" x14ac:dyDescent="0.3"/>
    <row r="4536" s="120" customFormat="1" x14ac:dyDescent="0.3"/>
    <row r="4537" s="120" customFormat="1" x14ac:dyDescent="0.3"/>
    <row r="4538" s="120" customFormat="1" x14ac:dyDescent="0.3"/>
    <row r="4539" s="120" customFormat="1" x14ac:dyDescent="0.3"/>
    <row r="4540" s="120" customFormat="1" x14ac:dyDescent="0.3"/>
    <row r="4541" s="120" customFormat="1" x14ac:dyDescent="0.3"/>
    <row r="4542" s="120" customFormat="1" x14ac:dyDescent="0.3"/>
    <row r="4543" s="120" customFormat="1" x14ac:dyDescent="0.3"/>
    <row r="4544" s="120" customFormat="1" x14ac:dyDescent="0.3"/>
    <row r="4545" s="120" customFormat="1" x14ac:dyDescent="0.3"/>
    <row r="4546" s="120" customFormat="1" x14ac:dyDescent="0.3"/>
    <row r="4547" s="120" customFormat="1" x14ac:dyDescent="0.3"/>
    <row r="4548" s="120" customFormat="1" x14ac:dyDescent="0.3"/>
    <row r="4549" s="120" customFormat="1" x14ac:dyDescent="0.3"/>
    <row r="4550" s="120" customFormat="1" x14ac:dyDescent="0.3"/>
    <row r="4551" s="120" customFormat="1" x14ac:dyDescent="0.3"/>
    <row r="4552" s="120" customFormat="1" x14ac:dyDescent="0.3"/>
    <row r="4553" s="120" customFormat="1" x14ac:dyDescent="0.3"/>
    <row r="4554" s="120" customFormat="1" x14ac:dyDescent="0.3"/>
    <row r="4555" s="120" customFormat="1" x14ac:dyDescent="0.3"/>
    <row r="4556" s="120" customFormat="1" x14ac:dyDescent="0.3"/>
    <row r="4557" s="120" customFormat="1" x14ac:dyDescent="0.3"/>
    <row r="4558" s="120" customFormat="1" x14ac:dyDescent="0.3"/>
    <row r="4559" s="120" customFormat="1" x14ac:dyDescent="0.3"/>
    <row r="4560" s="120" customFormat="1" x14ac:dyDescent="0.3"/>
    <row r="4561" s="120" customFormat="1" x14ac:dyDescent="0.3"/>
    <row r="4562" s="120" customFormat="1" x14ac:dyDescent="0.3"/>
    <row r="4563" s="120" customFormat="1" x14ac:dyDescent="0.3"/>
    <row r="4564" s="120" customFormat="1" x14ac:dyDescent="0.3"/>
    <row r="4565" s="120" customFormat="1" x14ac:dyDescent="0.3"/>
    <row r="4566" s="120" customFormat="1" x14ac:dyDescent="0.3"/>
    <row r="4567" s="120" customFormat="1" x14ac:dyDescent="0.3"/>
    <row r="4568" s="120" customFormat="1" x14ac:dyDescent="0.3"/>
    <row r="4569" s="120" customFormat="1" x14ac:dyDescent="0.3"/>
    <row r="4570" s="120" customFormat="1" x14ac:dyDescent="0.3"/>
    <row r="4571" s="120" customFormat="1" x14ac:dyDescent="0.3"/>
    <row r="4572" s="120" customFormat="1" x14ac:dyDescent="0.3"/>
    <row r="4573" s="120" customFormat="1" x14ac:dyDescent="0.3"/>
    <row r="4574" s="120" customFormat="1" x14ac:dyDescent="0.3"/>
    <row r="4575" s="120" customFormat="1" x14ac:dyDescent="0.3"/>
    <row r="4576" s="120" customFormat="1" x14ac:dyDescent="0.3"/>
    <row r="4577" s="120" customFormat="1" x14ac:dyDescent="0.3"/>
    <row r="4578" s="120" customFormat="1" x14ac:dyDescent="0.3"/>
    <row r="4579" s="120" customFormat="1" x14ac:dyDescent="0.3"/>
    <row r="4580" s="120" customFormat="1" x14ac:dyDescent="0.3"/>
    <row r="4581" s="120" customFormat="1" x14ac:dyDescent="0.3"/>
    <row r="4582" s="120" customFormat="1" x14ac:dyDescent="0.3"/>
    <row r="4583" s="120" customFormat="1" x14ac:dyDescent="0.3"/>
    <row r="4584" s="120" customFormat="1" x14ac:dyDescent="0.3"/>
    <row r="4585" s="120" customFormat="1" x14ac:dyDescent="0.3"/>
    <row r="4586" s="120" customFormat="1" x14ac:dyDescent="0.3"/>
    <row r="4587" s="120" customFormat="1" x14ac:dyDescent="0.3"/>
    <row r="4588" s="120" customFormat="1" x14ac:dyDescent="0.3"/>
    <row r="4589" s="120" customFormat="1" x14ac:dyDescent="0.3"/>
    <row r="4590" s="120" customFormat="1" x14ac:dyDescent="0.3"/>
    <row r="4591" s="120" customFormat="1" x14ac:dyDescent="0.3"/>
    <row r="4592" s="120" customFormat="1" x14ac:dyDescent="0.3"/>
    <row r="4593" s="120" customFormat="1" x14ac:dyDescent="0.3"/>
    <row r="4594" s="120" customFormat="1" x14ac:dyDescent="0.3"/>
    <row r="4595" s="120" customFormat="1" x14ac:dyDescent="0.3"/>
    <row r="4596" s="120" customFormat="1" x14ac:dyDescent="0.3"/>
    <row r="4597" s="120" customFormat="1" x14ac:dyDescent="0.3"/>
    <row r="4598" s="120" customFormat="1" x14ac:dyDescent="0.3"/>
    <row r="4599" s="120" customFormat="1" x14ac:dyDescent="0.3"/>
    <row r="4600" s="120" customFormat="1" x14ac:dyDescent="0.3"/>
    <row r="4601" s="120" customFormat="1" x14ac:dyDescent="0.3"/>
    <row r="4602" s="120" customFormat="1" x14ac:dyDescent="0.3"/>
    <row r="4603" s="120" customFormat="1" x14ac:dyDescent="0.3"/>
    <row r="4604" s="120" customFormat="1" x14ac:dyDescent="0.3"/>
    <row r="4605" s="120" customFormat="1" x14ac:dyDescent="0.3"/>
    <row r="4606" s="120" customFormat="1" x14ac:dyDescent="0.3"/>
    <row r="4607" s="120" customFormat="1" x14ac:dyDescent="0.3"/>
    <row r="4608" s="120" customFormat="1" x14ac:dyDescent="0.3"/>
    <row r="4609" s="120" customFormat="1" x14ac:dyDescent="0.3"/>
    <row r="4610" s="120" customFormat="1" x14ac:dyDescent="0.3"/>
    <row r="4611" s="120" customFormat="1" x14ac:dyDescent="0.3"/>
    <row r="4612" s="120" customFormat="1" x14ac:dyDescent="0.3"/>
    <row r="4613" s="120" customFormat="1" x14ac:dyDescent="0.3"/>
    <row r="4614" s="120" customFormat="1" x14ac:dyDescent="0.3"/>
    <row r="4615" s="120" customFormat="1" x14ac:dyDescent="0.3"/>
    <row r="4616" s="120" customFormat="1" x14ac:dyDescent="0.3"/>
    <row r="4617" s="120" customFormat="1" x14ac:dyDescent="0.3"/>
    <row r="4618" s="120" customFormat="1" x14ac:dyDescent="0.3"/>
    <row r="4619" s="120" customFormat="1" x14ac:dyDescent="0.3"/>
    <row r="4620" s="120" customFormat="1" x14ac:dyDescent="0.3"/>
    <row r="4621" s="120" customFormat="1" x14ac:dyDescent="0.3"/>
    <row r="4622" s="120" customFormat="1" x14ac:dyDescent="0.3"/>
    <row r="4623" s="120" customFormat="1" x14ac:dyDescent="0.3"/>
    <row r="4624" s="120" customFormat="1" x14ac:dyDescent="0.3"/>
    <row r="4625" s="120" customFormat="1" x14ac:dyDescent="0.3"/>
    <row r="4626" s="120" customFormat="1" x14ac:dyDescent="0.3"/>
    <row r="4627" s="120" customFormat="1" x14ac:dyDescent="0.3"/>
    <row r="4628" s="120" customFormat="1" x14ac:dyDescent="0.3"/>
    <row r="4629" s="120" customFormat="1" x14ac:dyDescent="0.3"/>
    <row r="4630" s="120" customFormat="1" x14ac:dyDescent="0.3"/>
    <row r="4631" s="120" customFormat="1" x14ac:dyDescent="0.3"/>
    <row r="4632" s="120" customFormat="1" x14ac:dyDescent="0.3"/>
    <row r="4633" s="120" customFormat="1" x14ac:dyDescent="0.3"/>
    <row r="4634" s="120" customFormat="1" x14ac:dyDescent="0.3"/>
    <row r="4635" s="120" customFormat="1" x14ac:dyDescent="0.3"/>
    <row r="4636" s="120" customFormat="1" x14ac:dyDescent="0.3"/>
    <row r="4637" s="120" customFormat="1" x14ac:dyDescent="0.3"/>
    <row r="4638" s="120" customFormat="1" x14ac:dyDescent="0.3"/>
    <row r="4639" s="120" customFormat="1" x14ac:dyDescent="0.3"/>
    <row r="4640" s="120" customFormat="1" x14ac:dyDescent="0.3"/>
    <row r="4641" s="120" customFormat="1" x14ac:dyDescent="0.3"/>
    <row r="4642" s="120" customFormat="1" x14ac:dyDescent="0.3"/>
    <row r="4643" s="120" customFormat="1" x14ac:dyDescent="0.3"/>
    <row r="4644" s="120" customFormat="1" x14ac:dyDescent="0.3"/>
    <row r="4645" s="120" customFormat="1" x14ac:dyDescent="0.3"/>
    <row r="4646" s="120" customFormat="1" x14ac:dyDescent="0.3"/>
    <row r="4647" s="120" customFormat="1" x14ac:dyDescent="0.3"/>
    <row r="4648" s="120" customFormat="1" x14ac:dyDescent="0.3"/>
    <row r="4649" s="120" customFormat="1" x14ac:dyDescent="0.3"/>
    <row r="4650" s="120" customFormat="1" x14ac:dyDescent="0.3"/>
    <row r="4651" s="120" customFormat="1" x14ac:dyDescent="0.3"/>
    <row r="4652" s="120" customFormat="1" x14ac:dyDescent="0.3"/>
    <row r="4653" s="120" customFormat="1" x14ac:dyDescent="0.3"/>
    <row r="4654" s="120" customFormat="1" x14ac:dyDescent="0.3"/>
    <row r="4655" s="120" customFormat="1" x14ac:dyDescent="0.3"/>
    <row r="4656" s="120" customFormat="1" x14ac:dyDescent="0.3"/>
    <row r="4657" s="120" customFormat="1" x14ac:dyDescent="0.3"/>
    <row r="4658" s="120" customFormat="1" x14ac:dyDescent="0.3"/>
    <row r="4659" s="120" customFormat="1" x14ac:dyDescent="0.3"/>
    <row r="4660" s="120" customFormat="1" x14ac:dyDescent="0.3"/>
    <row r="4661" s="120" customFormat="1" x14ac:dyDescent="0.3"/>
    <row r="4662" s="120" customFormat="1" x14ac:dyDescent="0.3"/>
    <row r="4663" s="120" customFormat="1" x14ac:dyDescent="0.3"/>
    <row r="4664" s="120" customFormat="1" x14ac:dyDescent="0.3"/>
    <row r="4665" s="120" customFormat="1" x14ac:dyDescent="0.3"/>
    <row r="4666" s="120" customFormat="1" x14ac:dyDescent="0.3"/>
    <row r="4667" s="120" customFormat="1" x14ac:dyDescent="0.3"/>
    <row r="4668" s="120" customFormat="1" x14ac:dyDescent="0.3"/>
    <row r="4669" s="120" customFormat="1" x14ac:dyDescent="0.3"/>
    <row r="4670" s="120" customFormat="1" x14ac:dyDescent="0.3"/>
    <row r="4671" s="120" customFormat="1" x14ac:dyDescent="0.3"/>
    <row r="4672" s="120" customFormat="1" x14ac:dyDescent="0.3"/>
    <row r="4673" s="120" customFormat="1" x14ac:dyDescent="0.3"/>
    <row r="4674" s="120" customFormat="1" x14ac:dyDescent="0.3"/>
    <row r="4675" s="120" customFormat="1" x14ac:dyDescent="0.3"/>
    <row r="4676" s="120" customFormat="1" x14ac:dyDescent="0.3"/>
    <row r="4677" s="120" customFormat="1" x14ac:dyDescent="0.3"/>
    <row r="4678" s="120" customFormat="1" x14ac:dyDescent="0.3"/>
    <row r="4679" s="120" customFormat="1" x14ac:dyDescent="0.3"/>
    <row r="4680" s="120" customFormat="1" x14ac:dyDescent="0.3"/>
    <row r="4681" s="120" customFormat="1" x14ac:dyDescent="0.3"/>
    <row r="4682" s="120" customFormat="1" x14ac:dyDescent="0.3"/>
    <row r="4683" s="120" customFormat="1" x14ac:dyDescent="0.3"/>
    <row r="4684" s="120" customFormat="1" x14ac:dyDescent="0.3"/>
    <row r="4685" s="120" customFormat="1" x14ac:dyDescent="0.3"/>
    <row r="4686" s="120" customFormat="1" x14ac:dyDescent="0.3"/>
    <row r="4687" s="120" customFormat="1" x14ac:dyDescent="0.3"/>
    <row r="4688" s="120" customFormat="1" x14ac:dyDescent="0.3"/>
    <row r="4689" s="120" customFormat="1" x14ac:dyDescent="0.3"/>
    <row r="4690" s="120" customFormat="1" x14ac:dyDescent="0.3"/>
    <row r="4691" s="120" customFormat="1" x14ac:dyDescent="0.3"/>
    <row r="4692" s="120" customFormat="1" x14ac:dyDescent="0.3"/>
    <row r="4693" s="120" customFormat="1" x14ac:dyDescent="0.3"/>
    <row r="4694" s="120" customFormat="1" x14ac:dyDescent="0.3"/>
    <row r="4695" s="120" customFormat="1" x14ac:dyDescent="0.3"/>
    <row r="4696" s="120" customFormat="1" x14ac:dyDescent="0.3"/>
    <row r="4697" s="120" customFormat="1" x14ac:dyDescent="0.3"/>
    <row r="4698" s="120" customFormat="1" x14ac:dyDescent="0.3"/>
    <row r="4699" s="120" customFormat="1" x14ac:dyDescent="0.3"/>
    <row r="4700" s="120" customFormat="1" x14ac:dyDescent="0.3"/>
    <row r="4701" s="120" customFormat="1" x14ac:dyDescent="0.3"/>
    <row r="4702" s="120" customFormat="1" x14ac:dyDescent="0.3"/>
    <row r="4703" s="120" customFormat="1" x14ac:dyDescent="0.3"/>
    <row r="4704" s="120" customFormat="1" x14ac:dyDescent="0.3"/>
    <row r="4705" s="120" customFormat="1" x14ac:dyDescent="0.3"/>
    <row r="4706" s="120" customFormat="1" x14ac:dyDescent="0.3"/>
    <row r="4707" s="120" customFormat="1" x14ac:dyDescent="0.3"/>
    <row r="4708" s="120" customFormat="1" x14ac:dyDescent="0.3"/>
    <row r="4709" s="120" customFormat="1" x14ac:dyDescent="0.3"/>
    <row r="4710" s="120" customFormat="1" x14ac:dyDescent="0.3"/>
    <row r="4711" s="120" customFormat="1" x14ac:dyDescent="0.3"/>
    <row r="4712" s="120" customFormat="1" x14ac:dyDescent="0.3"/>
    <row r="4713" s="120" customFormat="1" x14ac:dyDescent="0.3"/>
    <row r="4714" s="120" customFormat="1" x14ac:dyDescent="0.3"/>
    <row r="4715" s="120" customFormat="1" x14ac:dyDescent="0.3"/>
    <row r="4716" s="120" customFormat="1" x14ac:dyDescent="0.3"/>
    <row r="4717" s="120" customFormat="1" x14ac:dyDescent="0.3"/>
    <row r="4718" s="120" customFormat="1" x14ac:dyDescent="0.3"/>
    <row r="4719" s="120" customFormat="1" x14ac:dyDescent="0.3"/>
    <row r="4720" s="120" customFormat="1" x14ac:dyDescent="0.3"/>
    <row r="4721" s="120" customFormat="1" x14ac:dyDescent="0.3"/>
    <row r="4722" s="120" customFormat="1" x14ac:dyDescent="0.3"/>
    <row r="4723" s="120" customFormat="1" x14ac:dyDescent="0.3"/>
    <row r="4724" s="120" customFormat="1" x14ac:dyDescent="0.3"/>
    <row r="4725" s="120" customFormat="1" x14ac:dyDescent="0.3"/>
    <row r="4726" s="120" customFormat="1" x14ac:dyDescent="0.3"/>
    <row r="4727" s="120" customFormat="1" x14ac:dyDescent="0.3"/>
    <row r="4728" s="120" customFormat="1" x14ac:dyDescent="0.3"/>
    <row r="4729" s="120" customFormat="1" x14ac:dyDescent="0.3"/>
    <row r="4730" s="120" customFormat="1" x14ac:dyDescent="0.3"/>
    <row r="4731" s="120" customFormat="1" x14ac:dyDescent="0.3"/>
    <row r="4732" s="120" customFormat="1" x14ac:dyDescent="0.3"/>
    <row r="4733" s="120" customFormat="1" x14ac:dyDescent="0.3"/>
    <row r="4734" s="120" customFormat="1" x14ac:dyDescent="0.3"/>
    <row r="4735" s="120" customFormat="1" x14ac:dyDescent="0.3"/>
    <row r="4736" s="120" customFormat="1" x14ac:dyDescent="0.3"/>
    <row r="4737" s="120" customFormat="1" x14ac:dyDescent="0.3"/>
    <row r="4738" s="120" customFormat="1" x14ac:dyDescent="0.3"/>
    <row r="4739" s="120" customFormat="1" x14ac:dyDescent="0.3"/>
    <row r="4740" s="120" customFormat="1" x14ac:dyDescent="0.3"/>
    <row r="4741" s="120" customFormat="1" x14ac:dyDescent="0.3"/>
    <row r="4742" s="120" customFormat="1" x14ac:dyDescent="0.3"/>
    <row r="4743" s="120" customFormat="1" x14ac:dyDescent="0.3"/>
    <row r="4744" s="120" customFormat="1" x14ac:dyDescent="0.3"/>
    <row r="4745" s="120" customFormat="1" x14ac:dyDescent="0.3"/>
    <row r="4746" s="120" customFormat="1" x14ac:dyDescent="0.3"/>
    <row r="4747" s="120" customFormat="1" x14ac:dyDescent="0.3"/>
    <row r="4748" s="120" customFormat="1" x14ac:dyDescent="0.3"/>
    <row r="4749" s="120" customFormat="1" x14ac:dyDescent="0.3"/>
    <row r="4750" s="120" customFormat="1" x14ac:dyDescent="0.3"/>
    <row r="4751" s="120" customFormat="1" x14ac:dyDescent="0.3"/>
    <row r="4752" s="120" customFormat="1" x14ac:dyDescent="0.3"/>
    <row r="4753" s="120" customFormat="1" x14ac:dyDescent="0.3"/>
    <row r="4754" s="120" customFormat="1" x14ac:dyDescent="0.3"/>
    <row r="4755" s="120" customFormat="1" x14ac:dyDescent="0.3"/>
    <row r="4756" s="120" customFormat="1" x14ac:dyDescent="0.3"/>
    <row r="4757" s="120" customFormat="1" x14ac:dyDescent="0.3"/>
    <row r="4758" s="120" customFormat="1" x14ac:dyDescent="0.3"/>
    <row r="4759" s="120" customFormat="1" x14ac:dyDescent="0.3"/>
    <row r="4760" s="120" customFormat="1" x14ac:dyDescent="0.3"/>
    <row r="4761" s="120" customFormat="1" x14ac:dyDescent="0.3"/>
    <row r="4762" s="120" customFormat="1" x14ac:dyDescent="0.3"/>
    <row r="4763" s="120" customFormat="1" x14ac:dyDescent="0.3"/>
    <row r="4764" s="120" customFormat="1" x14ac:dyDescent="0.3"/>
    <row r="4765" s="120" customFormat="1" x14ac:dyDescent="0.3"/>
    <row r="4766" s="120" customFormat="1" x14ac:dyDescent="0.3"/>
    <row r="4767" s="120" customFormat="1" x14ac:dyDescent="0.3"/>
    <row r="4768" s="120" customFormat="1" x14ac:dyDescent="0.3"/>
    <row r="4769" s="120" customFormat="1" x14ac:dyDescent="0.3"/>
    <row r="4770" s="120" customFormat="1" x14ac:dyDescent="0.3"/>
    <row r="4771" s="120" customFormat="1" x14ac:dyDescent="0.3"/>
    <row r="4772" s="120" customFormat="1" x14ac:dyDescent="0.3"/>
    <row r="4773" s="120" customFormat="1" x14ac:dyDescent="0.3"/>
    <row r="4774" s="120" customFormat="1" x14ac:dyDescent="0.3"/>
    <row r="4775" s="120" customFormat="1" x14ac:dyDescent="0.3"/>
    <row r="4776" s="120" customFormat="1" x14ac:dyDescent="0.3"/>
    <row r="4777" s="120" customFormat="1" x14ac:dyDescent="0.3"/>
    <row r="4778" s="120" customFormat="1" x14ac:dyDescent="0.3"/>
    <row r="4779" s="120" customFormat="1" x14ac:dyDescent="0.3"/>
    <row r="4780" s="120" customFormat="1" x14ac:dyDescent="0.3"/>
    <row r="4781" s="120" customFormat="1" x14ac:dyDescent="0.3"/>
    <row r="4782" s="120" customFormat="1" x14ac:dyDescent="0.3"/>
    <row r="4783" s="120" customFormat="1" x14ac:dyDescent="0.3"/>
    <row r="4784" s="120" customFormat="1" x14ac:dyDescent="0.3"/>
    <row r="4785" s="120" customFormat="1" x14ac:dyDescent="0.3"/>
    <row r="4786" s="120" customFormat="1" x14ac:dyDescent="0.3"/>
    <row r="4787" s="120" customFormat="1" x14ac:dyDescent="0.3"/>
    <row r="4788" s="120" customFormat="1" x14ac:dyDescent="0.3"/>
    <row r="4789" s="120" customFormat="1" x14ac:dyDescent="0.3"/>
    <row r="4790" s="120" customFormat="1" x14ac:dyDescent="0.3"/>
    <row r="4791" s="120" customFormat="1" x14ac:dyDescent="0.3"/>
    <row r="4792" s="120" customFormat="1" x14ac:dyDescent="0.3"/>
    <row r="4793" s="120" customFormat="1" x14ac:dyDescent="0.3"/>
    <row r="4794" s="120" customFormat="1" x14ac:dyDescent="0.3"/>
    <row r="4795" s="120" customFormat="1" x14ac:dyDescent="0.3"/>
    <row r="4796" s="120" customFormat="1" x14ac:dyDescent="0.3"/>
    <row r="4797" s="120" customFormat="1" x14ac:dyDescent="0.3"/>
    <row r="4798" s="120" customFormat="1" x14ac:dyDescent="0.3"/>
    <row r="4799" s="120" customFormat="1" x14ac:dyDescent="0.3"/>
    <row r="4800" s="120" customFormat="1" x14ac:dyDescent="0.3"/>
    <row r="4801" s="120" customFormat="1" x14ac:dyDescent="0.3"/>
    <row r="4802" s="120" customFormat="1" x14ac:dyDescent="0.3"/>
    <row r="4803" s="120" customFormat="1" x14ac:dyDescent="0.3"/>
    <row r="4804" s="120" customFormat="1" x14ac:dyDescent="0.3"/>
    <row r="4805" s="120" customFormat="1" x14ac:dyDescent="0.3"/>
    <row r="4806" s="120" customFormat="1" x14ac:dyDescent="0.3"/>
    <row r="4807" s="120" customFormat="1" x14ac:dyDescent="0.3"/>
    <row r="4808" s="120" customFormat="1" x14ac:dyDescent="0.3"/>
    <row r="4809" s="120" customFormat="1" x14ac:dyDescent="0.3"/>
    <row r="4810" s="120" customFormat="1" x14ac:dyDescent="0.3"/>
    <row r="4811" s="120" customFormat="1" x14ac:dyDescent="0.3"/>
    <row r="4812" s="120" customFormat="1" x14ac:dyDescent="0.3"/>
    <row r="4813" s="120" customFormat="1" x14ac:dyDescent="0.3"/>
    <row r="4814" s="120" customFormat="1" x14ac:dyDescent="0.3"/>
    <row r="4815" s="120" customFormat="1" x14ac:dyDescent="0.3"/>
    <row r="4816" s="120" customFormat="1" x14ac:dyDescent="0.3"/>
    <row r="4817" s="120" customFormat="1" x14ac:dyDescent="0.3"/>
    <row r="4818" s="120" customFormat="1" x14ac:dyDescent="0.3"/>
    <row r="4819" s="120" customFormat="1" x14ac:dyDescent="0.3"/>
    <row r="4820" s="120" customFormat="1" x14ac:dyDescent="0.3"/>
    <row r="4821" s="120" customFormat="1" x14ac:dyDescent="0.3"/>
    <row r="4822" s="120" customFormat="1" x14ac:dyDescent="0.3"/>
    <row r="4823" s="120" customFormat="1" x14ac:dyDescent="0.3"/>
    <row r="4824" s="120" customFormat="1" x14ac:dyDescent="0.3"/>
    <row r="4825" s="120" customFormat="1" x14ac:dyDescent="0.3"/>
    <row r="4826" s="120" customFormat="1" x14ac:dyDescent="0.3"/>
    <row r="4827" s="120" customFormat="1" x14ac:dyDescent="0.3"/>
    <row r="4828" s="120" customFormat="1" x14ac:dyDescent="0.3"/>
    <row r="4829" s="120" customFormat="1" x14ac:dyDescent="0.3"/>
    <row r="4830" s="120" customFormat="1" x14ac:dyDescent="0.3"/>
    <row r="4831" s="120" customFormat="1" x14ac:dyDescent="0.3"/>
    <row r="4832" s="120" customFormat="1" x14ac:dyDescent="0.3"/>
    <row r="4833" s="120" customFormat="1" x14ac:dyDescent="0.3"/>
    <row r="4834" s="120" customFormat="1" x14ac:dyDescent="0.3"/>
    <row r="4835" s="120" customFormat="1" x14ac:dyDescent="0.3"/>
    <row r="4836" s="120" customFormat="1" x14ac:dyDescent="0.3"/>
    <row r="4837" s="120" customFormat="1" x14ac:dyDescent="0.3"/>
    <row r="4838" s="120" customFormat="1" x14ac:dyDescent="0.3"/>
    <row r="4839" s="120" customFormat="1" x14ac:dyDescent="0.3"/>
    <row r="4840" s="120" customFormat="1" x14ac:dyDescent="0.3"/>
    <row r="4841" s="120" customFormat="1" x14ac:dyDescent="0.3"/>
    <row r="4842" s="120" customFormat="1" x14ac:dyDescent="0.3"/>
    <row r="4843" s="120" customFormat="1" x14ac:dyDescent="0.3"/>
    <row r="4844" s="120" customFormat="1" x14ac:dyDescent="0.3"/>
    <row r="4845" s="120" customFormat="1" x14ac:dyDescent="0.3"/>
    <row r="4846" s="120" customFormat="1" x14ac:dyDescent="0.3"/>
    <row r="4847" s="120" customFormat="1" x14ac:dyDescent="0.3"/>
    <row r="4848" s="120" customFormat="1" x14ac:dyDescent="0.3"/>
    <row r="4849" s="120" customFormat="1" x14ac:dyDescent="0.3"/>
    <row r="4850" s="120" customFormat="1" x14ac:dyDescent="0.3"/>
    <row r="4851" s="120" customFormat="1" x14ac:dyDescent="0.3"/>
    <row r="4852" s="120" customFormat="1" x14ac:dyDescent="0.3"/>
    <row r="4853" s="120" customFormat="1" x14ac:dyDescent="0.3"/>
    <row r="4854" s="120" customFormat="1" x14ac:dyDescent="0.3"/>
    <row r="4855" s="120" customFormat="1" x14ac:dyDescent="0.3"/>
    <row r="4856" s="120" customFormat="1" x14ac:dyDescent="0.3"/>
    <row r="4857" s="120" customFormat="1" x14ac:dyDescent="0.3"/>
    <row r="4858" s="120" customFormat="1" x14ac:dyDescent="0.3"/>
    <row r="4859" s="120" customFormat="1" x14ac:dyDescent="0.3"/>
    <row r="4860" s="120" customFormat="1" x14ac:dyDescent="0.3"/>
    <row r="4861" s="120" customFormat="1" x14ac:dyDescent="0.3"/>
    <row r="4862" s="120" customFormat="1" x14ac:dyDescent="0.3"/>
    <row r="4863" s="120" customFormat="1" x14ac:dyDescent="0.3"/>
    <row r="4864" s="120" customFormat="1" x14ac:dyDescent="0.3"/>
    <row r="4865" s="120" customFormat="1" x14ac:dyDescent="0.3"/>
    <row r="4866" s="120" customFormat="1" x14ac:dyDescent="0.3"/>
    <row r="4867" s="120" customFormat="1" x14ac:dyDescent="0.3"/>
    <row r="4868" s="120" customFormat="1" x14ac:dyDescent="0.3"/>
    <row r="4869" s="120" customFormat="1" x14ac:dyDescent="0.3"/>
    <row r="4870" s="120" customFormat="1" x14ac:dyDescent="0.3"/>
    <row r="4871" s="120" customFormat="1" x14ac:dyDescent="0.3"/>
    <row r="4872" s="120" customFormat="1" x14ac:dyDescent="0.3"/>
    <row r="4873" s="120" customFormat="1" x14ac:dyDescent="0.3"/>
    <row r="4874" s="120" customFormat="1" x14ac:dyDescent="0.3"/>
    <row r="4875" s="120" customFormat="1" x14ac:dyDescent="0.3"/>
    <row r="4876" s="120" customFormat="1" x14ac:dyDescent="0.3"/>
    <row r="4877" s="120" customFormat="1" x14ac:dyDescent="0.3"/>
    <row r="4878" s="120" customFormat="1" x14ac:dyDescent="0.3"/>
    <row r="4879" s="120" customFormat="1" x14ac:dyDescent="0.3"/>
    <row r="4880" s="120" customFormat="1" x14ac:dyDescent="0.3"/>
    <row r="4881" s="120" customFormat="1" x14ac:dyDescent="0.3"/>
    <row r="4882" s="120" customFormat="1" x14ac:dyDescent="0.3"/>
    <row r="4883" s="120" customFormat="1" x14ac:dyDescent="0.3"/>
    <row r="4884" s="120" customFormat="1" x14ac:dyDescent="0.3"/>
    <row r="4885" s="120" customFormat="1" x14ac:dyDescent="0.3"/>
    <row r="4886" s="120" customFormat="1" x14ac:dyDescent="0.3"/>
    <row r="4887" s="120" customFormat="1" x14ac:dyDescent="0.3"/>
    <row r="4888" s="120" customFormat="1" x14ac:dyDescent="0.3"/>
    <row r="4889" s="120" customFormat="1" x14ac:dyDescent="0.3"/>
    <row r="4890" s="120" customFormat="1" x14ac:dyDescent="0.3"/>
    <row r="4891" s="120" customFormat="1" x14ac:dyDescent="0.3"/>
    <row r="4892" s="120" customFormat="1" x14ac:dyDescent="0.3"/>
    <row r="4893" s="120" customFormat="1" x14ac:dyDescent="0.3"/>
    <row r="4894" s="120" customFormat="1" x14ac:dyDescent="0.3"/>
    <row r="4895" s="120" customFormat="1" x14ac:dyDescent="0.3"/>
    <row r="4896" s="120" customFormat="1" x14ac:dyDescent="0.3"/>
    <row r="4897" s="120" customFormat="1" x14ac:dyDescent="0.3"/>
    <row r="4898" s="120" customFormat="1" x14ac:dyDescent="0.3"/>
    <row r="4899" s="120" customFormat="1" x14ac:dyDescent="0.3"/>
    <row r="4900" s="120" customFormat="1" x14ac:dyDescent="0.3"/>
    <row r="4901" s="120" customFormat="1" x14ac:dyDescent="0.3"/>
    <row r="4902" s="120" customFormat="1" x14ac:dyDescent="0.3"/>
    <row r="4903" s="120" customFormat="1" x14ac:dyDescent="0.3"/>
    <row r="4904" s="120" customFormat="1" x14ac:dyDescent="0.3"/>
    <row r="4905" s="120" customFormat="1" x14ac:dyDescent="0.3"/>
    <row r="4906" s="120" customFormat="1" x14ac:dyDescent="0.3"/>
    <row r="4907" s="120" customFormat="1" x14ac:dyDescent="0.3"/>
    <row r="4908" s="120" customFormat="1" x14ac:dyDescent="0.3"/>
    <row r="4909" s="120" customFormat="1" x14ac:dyDescent="0.3"/>
    <row r="4910" s="120" customFormat="1" x14ac:dyDescent="0.3"/>
    <row r="4911" s="120" customFormat="1" x14ac:dyDescent="0.3"/>
    <row r="4912" s="120" customFormat="1" x14ac:dyDescent="0.3"/>
    <row r="4913" s="120" customFormat="1" x14ac:dyDescent="0.3"/>
    <row r="4914" s="120" customFormat="1" x14ac:dyDescent="0.3"/>
    <row r="4915" s="120" customFormat="1" x14ac:dyDescent="0.3"/>
    <row r="4916" s="120" customFormat="1" x14ac:dyDescent="0.3"/>
    <row r="4917" s="120" customFormat="1" x14ac:dyDescent="0.3"/>
    <row r="4918" s="120" customFormat="1" x14ac:dyDescent="0.3"/>
    <row r="4919" s="120" customFormat="1" x14ac:dyDescent="0.3"/>
    <row r="4920" s="120" customFormat="1" x14ac:dyDescent="0.3"/>
    <row r="4921" s="120" customFormat="1" x14ac:dyDescent="0.3"/>
    <row r="4922" s="120" customFormat="1" x14ac:dyDescent="0.3"/>
    <row r="4923" s="120" customFormat="1" x14ac:dyDescent="0.3"/>
    <row r="4924" s="120" customFormat="1" x14ac:dyDescent="0.3"/>
    <row r="4925" s="120" customFormat="1" x14ac:dyDescent="0.3"/>
    <row r="4926" s="120" customFormat="1" x14ac:dyDescent="0.3"/>
    <row r="4927" s="120" customFormat="1" x14ac:dyDescent="0.3"/>
    <row r="4928" s="120" customFormat="1" x14ac:dyDescent="0.3"/>
    <row r="4929" s="120" customFormat="1" x14ac:dyDescent="0.3"/>
    <row r="4930" s="120" customFormat="1" x14ac:dyDescent="0.3"/>
    <row r="4931" s="120" customFormat="1" x14ac:dyDescent="0.3"/>
    <row r="4932" s="120" customFormat="1" x14ac:dyDescent="0.3"/>
    <row r="4933" s="120" customFormat="1" x14ac:dyDescent="0.3"/>
    <row r="4934" s="120" customFormat="1" x14ac:dyDescent="0.3"/>
    <row r="4935" s="120" customFormat="1" x14ac:dyDescent="0.3"/>
    <row r="4936" s="120" customFormat="1" x14ac:dyDescent="0.3"/>
    <row r="4937" s="120" customFormat="1" x14ac:dyDescent="0.3"/>
    <row r="4938" s="120" customFormat="1" x14ac:dyDescent="0.3"/>
    <row r="4939" s="120" customFormat="1" x14ac:dyDescent="0.3"/>
    <row r="4940" s="120" customFormat="1" x14ac:dyDescent="0.3"/>
    <row r="4941" s="120" customFormat="1" x14ac:dyDescent="0.3"/>
    <row r="4942" s="120" customFormat="1" x14ac:dyDescent="0.3"/>
    <row r="4943" s="120" customFormat="1" x14ac:dyDescent="0.3"/>
    <row r="4944" s="120" customFormat="1" x14ac:dyDescent="0.3"/>
    <row r="4945" s="120" customFormat="1" x14ac:dyDescent="0.3"/>
    <row r="4946" s="120" customFormat="1" x14ac:dyDescent="0.3"/>
    <row r="4947" s="120" customFormat="1" x14ac:dyDescent="0.3"/>
    <row r="4948" s="120" customFormat="1" x14ac:dyDescent="0.3"/>
    <row r="4949" s="120" customFormat="1" x14ac:dyDescent="0.3"/>
    <row r="4950" s="120" customFormat="1" x14ac:dyDescent="0.3"/>
    <row r="4951" s="120" customFormat="1" x14ac:dyDescent="0.3"/>
    <row r="4952" s="120" customFormat="1" x14ac:dyDescent="0.3"/>
    <row r="4953" s="120" customFormat="1" x14ac:dyDescent="0.3"/>
    <row r="4954" s="120" customFormat="1" x14ac:dyDescent="0.3"/>
    <row r="4955" s="120" customFormat="1" x14ac:dyDescent="0.3"/>
    <row r="4956" s="120" customFormat="1" x14ac:dyDescent="0.3"/>
    <row r="4957" s="120" customFormat="1" x14ac:dyDescent="0.3"/>
    <row r="4958" s="120" customFormat="1" x14ac:dyDescent="0.3"/>
    <row r="4959" s="120" customFormat="1" x14ac:dyDescent="0.3"/>
    <row r="4960" s="120" customFormat="1" x14ac:dyDescent="0.3"/>
    <row r="4961" s="120" customFormat="1" x14ac:dyDescent="0.3"/>
    <row r="4962" s="120" customFormat="1" x14ac:dyDescent="0.3"/>
    <row r="4963" s="120" customFormat="1" x14ac:dyDescent="0.3"/>
    <row r="4964" s="120" customFormat="1" x14ac:dyDescent="0.3"/>
    <row r="4965" s="120" customFormat="1" x14ac:dyDescent="0.3"/>
    <row r="4966" s="120" customFormat="1" x14ac:dyDescent="0.3"/>
    <row r="4967" s="120" customFormat="1" x14ac:dyDescent="0.3"/>
    <row r="4968" s="120" customFormat="1" x14ac:dyDescent="0.3"/>
    <row r="4969" s="120" customFormat="1" x14ac:dyDescent="0.3"/>
    <row r="4970" s="120" customFormat="1" x14ac:dyDescent="0.3"/>
    <row r="4971" s="120" customFormat="1" x14ac:dyDescent="0.3"/>
    <row r="4972" s="120" customFormat="1" x14ac:dyDescent="0.3"/>
    <row r="4973" s="120" customFormat="1" x14ac:dyDescent="0.3"/>
    <row r="4974" s="120" customFormat="1" x14ac:dyDescent="0.3"/>
    <row r="4975" s="120" customFormat="1" x14ac:dyDescent="0.3"/>
    <row r="4976" s="120" customFormat="1" x14ac:dyDescent="0.3"/>
    <row r="4977" s="120" customFormat="1" x14ac:dyDescent="0.3"/>
    <row r="4978" s="120" customFormat="1" x14ac:dyDescent="0.3"/>
    <row r="4979" s="120" customFormat="1" x14ac:dyDescent="0.3"/>
    <row r="4980" s="120" customFormat="1" x14ac:dyDescent="0.3"/>
    <row r="4981" s="120" customFormat="1" x14ac:dyDescent="0.3"/>
    <row r="4982" s="120" customFormat="1" x14ac:dyDescent="0.3"/>
    <row r="4983" s="120" customFormat="1" x14ac:dyDescent="0.3"/>
    <row r="4984" s="120" customFormat="1" x14ac:dyDescent="0.3"/>
    <row r="4985" s="120" customFormat="1" x14ac:dyDescent="0.3"/>
    <row r="4986" s="120" customFormat="1" x14ac:dyDescent="0.3"/>
    <row r="4987" s="120" customFormat="1" x14ac:dyDescent="0.3"/>
    <row r="4988" s="120" customFormat="1" x14ac:dyDescent="0.3"/>
    <row r="4989" s="120" customFormat="1" x14ac:dyDescent="0.3"/>
    <row r="4990" s="120" customFormat="1" x14ac:dyDescent="0.3"/>
    <row r="4991" s="120" customFormat="1" x14ac:dyDescent="0.3"/>
    <row r="4992" s="120" customFormat="1" x14ac:dyDescent="0.3"/>
    <row r="4993" s="120" customFormat="1" x14ac:dyDescent="0.3"/>
    <row r="4994" s="120" customFormat="1" x14ac:dyDescent="0.3"/>
    <row r="4995" s="120" customFormat="1" x14ac:dyDescent="0.3"/>
    <row r="4996" s="120" customFormat="1" x14ac:dyDescent="0.3"/>
    <row r="4997" s="120" customFormat="1" x14ac:dyDescent="0.3"/>
    <row r="4998" s="120" customFormat="1" x14ac:dyDescent="0.3"/>
    <row r="4999" s="120" customFormat="1" x14ac:dyDescent="0.3"/>
    <row r="5000" s="120" customFormat="1" x14ac:dyDescent="0.3"/>
    <row r="5001" s="120" customFormat="1" x14ac:dyDescent="0.3"/>
    <row r="5002" s="120" customFormat="1" x14ac:dyDescent="0.3"/>
    <row r="5003" s="120" customFormat="1" x14ac:dyDescent="0.3"/>
    <row r="5004" s="120" customFormat="1" x14ac:dyDescent="0.3"/>
    <row r="5005" s="120" customFormat="1" x14ac:dyDescent="0.3"/>
    <row r="5006" s="120" customFormat="1" x14ac:dyDescent="0.3"/>
    <row r="5007" s="120" customFormat="1" x14ac:dyDescent="0.3"/>
    <row r="5008" s="120" customFormat="1" x14ac:dyDescent="0.3"/>
    <row r="5009" s="120" customFormat="1" x14ac:dyDescent="0.3"/>
    <row r="5010" s="120" customFormat="1" x14ac:dyDescent="0.3"/>
    <row r="5011" s="120" customFormat="1" x14ac:dyDescent="0.3"/>
    <row r="5012" s="120" customFormat="1" x14ac:dyDescent="0.3"/>
    <row r="5013" s="120" customFormat="1" x14ac:dyDescent="0.3"/>
    <row r="5014" s="120" customFormat="1" x14ac:dyDescent="0.3"/>
    <row r="5015" s="120" customFormat="1" x14ac:dyDescent="0.3"/>
    <row r="5016" s="120" customFormat="1" x14ac:dyDescent="0.3"/>
    <row r="5017" s="120" customFormat="1" x14ac:dyDescent="0.3"/>
    <row r="5018" s="120" customFormat="1" x14ac:dyDescent="0.3"/>
    <row r="5019" s="120" customFormat="1" x14ac:dyDescent="0.3"/>
    <row r="5020" s="120" customFormat="1" x14ac:dyDescent="0.3"/>
    <row r="5021" s="120" customFormat="1" x14ac:dyDescent="0.3"/>
    <row r="5022" s="120" customFormat="1" x14ac:dyDescent="0.3"/>
    <row r="5023" s="120" customFormat="1" x14ac:dyDescent="0.3"/>
    <row r="5024" s="120" customFormat="1" x14ac:dyDescent="0.3"/>
    <row r="5025" s="120" customFormat="1" x14ac:dyDescent="0.3"/>
    <row r="5026" s="120" customFormat="1" x14ac:dyDescent="0.3"/>
    <row r="5027" s="120" customFormat="1" x14ac:dyDescent="0.3"/>
    <row r="5028" s="120" customFormat="1" x14ac:dyDescent="0.3"/>
    <row r="5029" s="120" customFormat="1" x14ac:dyDescent="0.3"/>
    <row r="5030" s="120" customFormat="1" x14ac:dyDescent="0.3"/>
    <row r="5031" s="120" customFormat="1" x14ac:dyDescent="0.3"/>
    <row r="5032" s="120" customFormat="1" x14ac:dyDescent="0.3"/>
    <row r="5033" s="120" customFormat="1" x14ac:dyDescent="0.3"/>
    <row r="5034" s="120" customFormat="1" x14ac:dyDescent="0.3"/>
    <row r="5035" s="120" customFormat="1" x14ac:dyDescent="0.3"/>
    <row r="5036" s="120" customFormat="1" x14ac:dyDescent="0.3"/>
    <row r="5037" s="120" customFormat="1" x14ac:dyDescent="0.3"/>
    <row r="5038" s="120" customFormat="1" x14ac:dyDescent="0.3"/>
    <row r="5039" s="120" customFormat="1" x14ac:dyDescent="0.3"/>
    <row r="5040" s="120" customFormat="1" x14ac:dyDescent="0.3"/>
    <row r="5041" s="120" customFormat="1" x14ac:dyDescent="0.3"/>
    <row r="5042" s="120" customFormat="1" x14ac:dyDescent="0.3"/>
    <row r="5043" s="120" customFormat="1" x14ac:dyDescent="0.3"/>
    <row r="5044" s="120" customFormat="1" x14ac:dyDescent="0.3"/>
    <row r="5045" s="120" customFormat="1" x14ac:dyDescent="0.3"/>
    <row r="5046" s="120" customFormat="1" x14ac:dyDescent="0.3"/>
    <row r="5047" s="120" customFormat="1" x14ac:dyDescent="0.3"/>
    <row r="5048" s="120" customFormat="1" x14ac:dyDescent="0.3"/>
    <row r="5049" s="120" customFormat="1" x14ac:dyDescent="0.3"/>
    <row r="5050" s="120" customFormat="1" x14ac:dyDescent="0.3"/>
    <row r="5051" s="120" customFormat="1" x14ac:dyDescent="0.3"/>
    <row r="5052" s="120" customFormat="1" x14ac:dyDescent="0.3"/>
    <row r="5053" s="120" customFormat="1" x14ac:dyDescent="0.3"/>
    <row r="5054" s="120" customFormat="1" x14ac:dyDescent="0.3"/>
    <row r="5055" s="120" customFormat="1" x14ac:dyDescent="0.3"/>
    <row r="5056" s="120" customFormat="1" x14ac:dyDescent="0.3"/>
    <row r="5057" s="120" customFormat="1" x14ac:dyDescent="0.3"/>
    <row r="5058" s="120" customFormat="1" x14ac:dyDescent="0.3"/>
    <row r="5059" s="120" customFormat="1" x14ac:dyDescent="0.3"/>
    <row r="5060" s="120" customFormat="1" x14ac:dyDescent="0.3"/>
    <row r="5061" s="120" customFormat="1" x14ac:dyDescent="0.3"/>
    <row r="5062" s="120" customFormat="1" x14ac:dyDescent="0.3"/>
    <row r="5063" s="120" customFormat="1" x14ac:dyDescent="0.3"/>
    <row r="5064" s="120" customFormat="1" x14ac:dyDescent="0.3"/>
    <row r="5065" s="120" customFormat="1" x14ac:dyDescent="0.3"/>
    <row r="5066" s="120" customFormat="1" x14ac:dyDescent="0.3"/>
    <row r="5067" s="120" customFormat="1" x14ac:dyDescent="0.3"/>
    <row r="5068" s="120" customFormat="1" x14ac:dyDescent="0.3"/>
    <row r="5069" s="120" customFormat="1" x14ac:dyDescent="0.3"/>
    <row r="5070" s="120" customFormat="1" x14ac:dyDescent="0.3"/>
    <row r="5071" s="120" customFormat="1" x14ac:dyDescent="0.3"/>
    <row r="5072" s="120" customFormat="1" x14ac:dyDescent="0.3"/>
    <row r="5073" s="120" customFormat="1" x14ac:dyDescent="0.3"/>
    <row r="5074" s="120" customFormat="1" x14ac:dyDescent="0.3"/>
    <row r="5075" s="120" customFormat="1" x14ac:dyDescent="0.3"/>
    <row r="5076" s="120" customFormat="1" x14ac:dyDescent="0.3"/>
    <row r="5077" s="120" customFormat="1" x14ac:dyDescent="0.3"/>
    <row r="5078" s="120" customFormat="1" x14ac:dyDescent="0.3"/>
    <row r="5079" s="120" customFormat="1" x14ac:dyDescent="0.3"/>
    <row r="5080" s="120" customFormat="1" x14ac:dyDescent="0.3"/>
    <row r="5081" s="120" customFormat="1" x14ac:dyDescent="0.3"/>
    <row r="5082" s="120" customFormat="1" x14ac:dyDescent="0.3"/>
    <row r="5083" s="120" customFormat="1" x14ac:dyDescent="0.3"/>
    <row r="5084" s="120" customFormat="1" x14ac:dyDescent="0.3"/>
    <row r="5085" s="120" customFormat="1" x14ac:dyDescent="0.3"/>
    <row r="5086" s="120" customFormat="1" x14ac:dyDescent="0.3"/>
    <row r="5087" s="120" customFormat="1" x14ac:dyDescent="0.3"/>
    <row r="5088" s="120" customFormat="1" x14ac:dyDescent="0.3"/>
    <row r="5089" s="120" customFormat="1" x14ac:dyDescent="0.3"/>
    <row r="5090" s="120" customFormat="1" x14ac:dyDescent="0.3"/>
    <row r="5091" s="120" customFormat="1" x14ac:dyDescent="0.3"/>
    <row r="5092" s="120" customFormat="1" x14ac:dyDescent="0.3"/>
    <row r="5093" s="120" customFormat="1" x14ac:dyDescent="0.3"/>
    <row r="5094" s="120" customFormat="1" x14ac:dyDescent="0.3"/>
    <row r="5095" s="120" customFormat="1" x14ac:dyDescent="0.3"/>
    <row r="5096" s="120" customFormat="1" x14ac:dyDescent="0.3"/>
    <row r="5097" s="120" customFormat="1" x14ac:dyDescent="0.3"/>
    <row r="5098" s="120" customFormat="1" x14ac:dyDescent="0.3"/>
    <row r="5099" s="120" customFormat="1" x14ac:dyDescent="0.3"/>
    <row r="5100" s="120" customFormat="1" x14ac:dyDescent="0.3"/>
    <row r="5101" s="120" customFormat="1" x14ac:dyDescent="0.3"/>
    <row r="5102" s="120" customFormat="1" x14ac:dyDescent="0.3"/>
    <row r="5103" s="120" customFormat="1" x14ac:dyDescent="0.3"/>
    <row r="5104" s="120" customFormat="1" x14ac:dyDescent="0.3"/>
    <row r="5105" s="120" customFormat="1" x14ac:dyDescent="0.3"/>
    <row r="5106" s="120" customFormat="1" x14ac:dyDescent="0.3"/>
    <row r="5107" s="120" customFormat="1" x14ac:dyDescent="0.3"/>
    <row r="5108" s="120" customFormat="1" x14ac:dyDescent="0.3"/>
    <row r="5109" s="120" customFormat="1" x14ac:dyDescent="0.3"/>
    <row r="5110" s="120" customFormat="1" x14ac:dyDescent="0.3"/>
    <row r="5111" s="120" customFormat="1" x14ac:dyDescent="0.3"/>
    <row r="5112" s="120" customFormat="1" x14ac:dyDescent="0.3"/>
    <row r="5113" s="120" customFormat="1" x14ac:dyDescent="0.3"/>
    <row r="5114" s="120" customFormat="1" x14ac:dyDescent="0.3"/>
    <row r="5115" s="120" customFormat="1" x14ac:dyDescent="0.3"/>
    <row r="5116" s="120" customFormat="1" x14ac:dyDescent="0.3"/>
    <row r="5117" s="120" customFormat="1" x14ac:dyDescent="0.3"/>
    <row r="5118" s="120" customFormat="1" x14ac:dyDescent="0.3"/>
    <row r="5119" s="120" customFormat="1" x14ac:dyDescent="0.3"/>
    <row r="5120" s="120" customFormat="1" x14ac:dyDescent="0.3"/>
    <row r="5121" s="120" customFormat="1" x14ac:dyDescent="0.3"/>
    <row r="5122" s="120" customFormat="1" x14ac:dyDescent="0.3"/>
    <row r="5123" s="120" customFormat="1" x14ac:dyDescent="0.3"/>
    <row r="5124" s="120" customFormat="1" x14ac:dyDescent="0.3"/>
    <row r="5125" s="120" customFormat="1" x14ac:dyDescent="0.3"/>
    <row r="5126" s="120" customFormat="1" x14ac:dyDescent="0.3"/>
    <row r="5127" s="120" customFormat="1" x14ac:dyDescent="0.3"/>
    <row r="5128" s="120" customFormat="1" x14ac:dyDescent="0.3"/>
    <row r="5129" s="120" customFormat="1" x14ac:dyDescent="0.3"/>
    <row r="5130" s="120" customFormat="1" x14ac:dyDescent="0.3"/>
    <row r="5131" s="120" customFormat="1" x14ac:dyDescent="0.3"/>
    <row r="5132" s="120" customFormat="1" x14ac:dyDescent="0.3"/>
    <row r="5133" s="120" customFormat="1" x14ac:dyDescent="0.3"/>
    <row r="5134" s="120" customFormat="1" x14ac:dyDescent="0.3"/>
    <row r="5135" s="120" customFormat="1" x14ac:dyDescent="0.3"/>
    <row r="5136" s="120" customFormat="1" x14ac:dyDescent="0.3"/>
    <row r="5137" s="120" customFormat="1" x14ac:dyDescent="0.3"/>
    <row r="5138" s="120" customFormat="1" x14ac:dyDescent="0.3"/>
    <row r="5139" s="120" customFormat="1" x14ac:dyDescent="0.3"/>
    <row r="5140" s="120" customFormat="1" x14ac:dyDescent="0.3"/>
    <row r="5141" s="120" customFormat="1" x14ac:dyDescent="0.3"/>
    <row r="5142" s="120" customFormat="1" x14ac:dyDescent="0.3"/>
    <row r="5143" s="120" customFormat="1" x14ac:dyDescent="0.3"/>
    <row r="5144" s="120" customFormat="1" x14ac:dyDescent="0.3"/>
    <row r="5145" s="120" customFormat="1" x14ac:dyDescent="0.3"/>
    <row r="5146" s="120" customFormat="1" x14ac:dyDescent="0.3"/>
    <row r="5147" s="120" customFormat="1" x14ac:dyDescent="0.3"/>
    <row r="5148" s="120" customFormat="1" x14ac:dyDescent="0.3"/>
    <row r="5149" s="120" customFormat="1" x14ac:dyDescent="0.3"/>
    <row r="5150" s="120" customFormat="1" x14ac:dyDescent="0.3"/>
    <row r="5151" s="120" customFormat="1" x14ac:dyDescent="0.3"/>
    <row r="5152" s="120" customFormat="1" x14ac:dyDescent="0.3"/>
    <row r="5153" s="120" customFormat="1" x14ac:dyDescent="0.3"/>
    <row r="5154" s="120" customFormat="1" x14ac:dyDescent="0.3"/>
    <row r="5155" s="120" customFormat="1" x14ac:dyDescent="0.3"/>
    <row r="5156" s="120" customFormat="1" x14ac:dyDescent="0.3"/>
    <row r="5157" s="120" customFormat="1" x14ac:dyDescent="0.3"/>
    <row r="5158" s="120" customFormat="1" x14ac:dyDescent="0.3"/>
    <row r="5159" s="120" customFormat="1" x14ac:dyDescent="0.3"/>
    <row r="5160" s="120" customFormat="1" x14ac:dyDescent="0.3"/>
    <row r="5161" s="120" customFormat="1" x14ac:dyDescent="0.3"/>
    <row r="5162" s="120" customFormat="1" x14ac:dyDescent="0.3"/>
    <row r="5163" s="120" customFormat="1" x14ac:dyDescent="0.3"/>
    <row r="5164" s="120" customFormat="1" x14ac:dyDescent="0.3"/>
    <row r="5165" s="120" customFormat="1" x14ac:dyDescent="0.3"/>
    <row r="5166" s="120" customFormat="1" x14ac:dyDescent="0.3"/>
    <row r="5167" s="120" customFormat="1" x14ac:dyDescent="0.3"/>
    <row r="5168" s="120" customFormat="1" x14ac:dyDescent="0.3"/>
    <row r="5169" s="120" customFormat="1" x14ac:dyDescent="0.3"/>
    <row r="5170" s="120" customFormat="1" x14ac:dyDescent="0.3"/>
    <row r="5171" s="120" customFormat="1" x14ac:dyDescent="0.3"/>
    <row r="5172" s="120" customFormat="1" x14ac:dyDescent="0.3"/>
    <row r="5173" s="120" customFormat="1" x14ac:dyDescent="0.3"/>
    <row r="5174" s="120" customFormat="1" x14ac:dyDescent="0.3"/>
    <row r="5175" s="120" customFormat="1" x14ac:dyDescent="0.3"/>
    <row r="5176" s="120" customFormat="1" x14ac:dyDescent="0.3"/>
    <row r="5177" s="120" customFormat="1" x14ac:dyDescent="0.3"/>
    <row r="5178" s="120" customFormat="1" x14ac:dyDescent="0.3"/>
    <row r="5179" s="120" customFormat="1" x14ac:dyDescent="0.3"/>
    <row r="5180" s="120" customFormat="1" x14ac:dyDescent="0.3"/>
    <row r="5181" s="120" customFormat="1" x14ac:dyDescent="0.3"/>
    <row r="5182" s="120" customFormat="1" x14ac:dyDescent="0.3"/>
    <row r="5183" s="120" customFormat="1" x14ac:dyDescent="0.3"/>
    <row r="5184" s="120" customFormat="1" x14ac:dyDescent="0.3"/>
    <row r="5185" s="120" customFormat="1" x14ac:dyDescent="0.3"/>
    <row r="5186" s="120" customFormat="1" x14ac:dyDescent="0.3"/>
    <row r="5187" s="120" customFormat="1" x14ac:dyDescent="0.3"/>
    <row r="5188" s="120" customFormat="1" x14ac:dyDescent="0.3"/>
    <row r="5189" s="120" customFormat="1" x14ac:dyDescent="0.3"/>
    <row r="5190" s="120" customFormat="1" x14ac:dyDescent="0.3"/>
    <row r="5191" s="120" customFormat="1" x14ac:dyDescent="0.3"/>
    <row r="5192" s="120" customFormat="1" x14ac:dyDescent="0.3"/>
    <row r="5193" s="120" customFormat="1" x14ac:dyDescent="0.3"/>
    <row r="5194" s="120" customFormat="1" x14ac:dyDescent="0.3"/>
    <row r="5195" s="120" customFormat="1" x14ac:dyDescent="0.3"/>
    <row r="5196" s="120" customFormat="1" x14ac:dyDescent="0.3"/>
    <row r="5197" s="120" customFormat="1" x14ac:dyDescent="0.3"/>
    <row r="5198" s="120" customFormat="1" x14ac:dyDescent="0.3"/>
    <row r="5199" s="120" customFormat="1" x14ac:dyDescent="0.3"/>
    <row r="5200" s="120" customFormat="1" x14ac:dyDescent="0.3"/>
    <row r="5201" s="120" customFormat="1" x14ac:dyDescent="0.3"/>
    <row r="5202" s="120" customFormat="1" x14ac:dyDescent="0.3"/>
    <row r="5203" s="120" customFormat="1" x14ac:dyDescent="0.3"/>
    <row r="5204" s="120" customFormat="1" x14ac:dyDescent="0.3"/>
    <row r="5205" s="120" customFormat="1" x14ac:dyDescent="0.3"/>
    <row r="5206" s="120" customFormat="1" x14ac:dyDescent="0.3"/>
    <row r="5207" s="120" customFormat="1" x14ac:dyDescent="0.3"/>
    <row r="5208" s="120" customFormat="1" x14ac:dyDescent="0.3"/>
    <row r="5209" s="120" customFormat="1" x14ac:dyDescent="0.3"/>
    <row r="5210" s="120" customFormat="1" x14ac:dyDescent="0.3"/>
    <row r="5211" s="120" customFormat="1" x14ac:dyDescent="0.3"/>
    <row r="5212" s="120" customFormat="1" x14ac:dyDescent="0.3"/>
    <row r="5213" s="120" customFormat="1" x14ac:dyDescent="0.3"/>
    <row r="5214" s="120" customFormat="1" x14ac:dyDescent="0.3"/>
    <row r="5215" s="120" customFormat="1" x14ac:dyDescent="0.3"/>
    <row r="5216" s="120" customFormat="1" x14ac:dyDescent="0.3"/>
    <row r="5217" s="120" customFormat="1" x14ac:dyDescent="0.3"/>
    <row r="5218" s="120" customFormat="1" x14ac:dyDescent="0.3"/>
    <row r="5219" s="120" customFormat="1" x14ac:dyDescent="0.3"/>
    <row r="5220" s="120" customFormat="1" x14ac:dyDescent="0.3"/>
    <row r="5221" s="120" customFormat="1" x14ac:dyDescent="0.3"/>
    <row r="5222" s="120" customFormat="1" x14ac:dyDescent="0.3"/>
    <row r="5223" s="120" customFormat="1" x14ac:dyDescent="0.3"/>
    <row r="5224" s="120" customFormat="1" x14ac:dyDescent="0.3"/>
    <row r="5225" s="120" customFormat="1" x14ac:dyDescent="0.3"/>
    <row r="5226" s="120" customFormat="1" x14ac:dyDescent="0.3"/>
    <row r="5227" s="120" customFormat="1" x14ac:dyDescent="0.3"/>
    <row r="5228" s="120" customFormat="1" x14ac:dyDescent="0.3"/>
    <row r="5229" s="120" customFormat="1" x14ac:dyDescent="0.3"/>
    <row r="5230" s="120" customFormat="1" x14ac:dyDescent="0.3"/>
    <row r="5231" s="120" customFormat="1" x14ac:dyDescent="0.3"/>
    <row r="5232" s="120" customFormat="1" x14ac:dyDescent="0.3"/>
    <row r="5233" s="120" customFormat="1" x14ac:dyDescent="0.3"/>
    <row r="5234" s="120" customFormat="1" x14ac:dyDescent="0.3"/>
    <row r="5235" s="120" customFormat="1" x14ac:dyDescent="0.3"/>
    <row r="5236" s="120" customFormat="1" x14ac:dyDescent="0.3"/>
    <row r="5237" s="120" customFormat="1" x14ac:dyDescent="0.3"/>
    <row r="5238" s="120" customFormat="1" x14ac:dyDescent="0.3"/>
    <row r="5239" s="120" customFormat="1" x14ac:dyDescent="0.3"/>
    <row r="5240" s="120" customFormat="1" x14ac:dyDescent="0.3"/>
    <row r="5241" s="120" customFormat="1" x14ac:dyDescent="0.3"/>
    <row r="5242" s="120" customFormat="1" x14ac:dyDescent="0.3"/>
    <row r="5243" s="120" customFormat="1" x14ac:dyDescent="0.3"/>
    <row r="5244" s="120" customFormat="1" x14ac:dyDescent="0.3"/>
    <row r="5245" s="120" customFormat="1" x14ac:dyDescent="0.3"/>
    <row r="5246" s="120" customFormat="1" x14ac:dyDescent="0.3"/>
    <row r="5247" s="120" customFormat="1" x14ac:dyDescent="0.3"/>
    <row r="5248" s="120" customFormat="1" x14ac:dyDescent="0.3"/>
    <row r="5249" s="120" customFormat="1" x14ac:dyDescent="0.3"/>
    <row r="5250" s="120" customFormat="1" x14ac:dyDescent="0.3"/>
    <row r="5251" s="120" customFormat="1" x14ac:dyDescent="0.3"/>
    <row r="5252" s="120" customFormat="1" x14ac:dyDescent="0.3"/>
    <row r="5253" s="120" customFormat="1" x14ac:dyDescent="0.3"/>
    <row r="5254" s="120" customFormat="1" x14ac:dyDescent="0.3"/>
    <row r="5255" s="120" customFormat="1" x14ac:dyDescent="0.3"/>
    <row r="5256" s="120" customFormat="1" x14ac:dyDescent="0.3"/>
    <row r="5257" s="120" customFormat="1" x14ac:dyDescent="0.3"/>
    <row r="5258" s="120" customFormat="1" x14ac:dyDescent="0.3"/>
    <row r="5259" s="120" customFormat="1" x14ac:dyDescent="0.3"/>
    <row r="5260" s="120" customFormat="1" x14ac:dyDescent="0.3"/>
    <row r="5261" s="120" customFormat="1" x14ac:dyDescent="0.3"/>
    <row r="5262" s="120" customFormat="1" x14ac:dyDescent="0.3"/>
    <row r="5263" s="120" customFormat="1" x14ac:dyDescent="0.3"/>
    <row r="5264" s="120" customFormat="1" x14ac:dyDescent="0.3"/>
    <row r="5265" s="120" customFormat="1" x14ac:dyDescent="0.3"/>
    <row r="5266" s="120" customFormat="1" x14ac:dyDescent="0.3"/>
    <row r="5267" s="120" customFormat="1" x14ac:dyDescent="0.3"/>
    <row r="5268" s="120" customFormat="1" x14ac:dyDescent="0.3"/>
    <row r="5269" s="120" customFormat="1" x14ac:dyDescent="0.3"/>
    <row r="5270" s="120" customFormat="1" x14ac:dyDescent="0.3"/>
    <row r="5271" s="120" customFormat="1" x14ac:dyDescent="0.3"/>
    <row r="5272" s="120" customFormat="1" x14ac:dyDescent="0.3"/>
    <row r="5273" s="120" customFormat="1" x14ac:dyDescent="0.3"/>
    <row r="5274" s="120" customFormat="1" x14ac:dyDescent="0.3"/>
    <row r="5275" s="120" customFormat="1" x14ac:dyDescent="0.3"/>
    <row r="5276" s="120" customFormat="1" x14ac:dyDescent="0.3"/>
    <row r="5277" s="120" customFormat="1" x14ac:dyDescent="0.3"/>
    <row r="5278" s="120" customFormat="1" x14ac:dyDescent="0.3"/>
    <row r="5279" s="120" customFormat="1" x14ac:dyDescent="0.3"/>
    <row r="5280" s="120" customFormat="1" x14ac:dyDescent="0.3"/>
    <row r="5281" s="120" customFormat="1" x14ac:dyDescent="0.3"/>
    <row r="5282" s="120" customFormat="1" x14ac:dyDescent="0.3"/>
    <row r="5283" s="120" customFormat="1" x14ac:dyDescent="0.3"/>
    <row r="5284" s="120" customFormat="1" x14ac:dyDescent="0.3"/>
    <row r="5285" s="120" customFormat="1" x14ac:dyDescent="0.3"/>
    <row r="5286" s="120" customFormat="1" x14ac:dyDescent="0.3"/>
    <row r="5287" s="120" customFormat="1" x14ac:dyDescent="0.3"/>
    <row r="5288" s="120" customFormat="1" x14ac:dyDescent="0.3"/>
    <row r="5289" s="120" customFormat="1" x14ac:dyDescent="0.3"/>
    <row r="5290" s="120" customFormat="1" x14ac:dyDescent="0.3"/>
    <row r="5291" s="120" customFormat="1" x14ac:dyDescent="0.3"/>
    <row r="5292" s="120" customFormat="1" x14ac:dyDescent="0.3"/>
    <row r="5293" s="120" customFormat="1" x14ac:dyDescent="0.3"/>
    <row r="5294" s="120" customFormat="1" x14ac:dyDescent="0.3"/>
    <row r="5295" s="120" customFormat="1" x14ac:dyDescent="0.3"/>
    <row r="5296" s="120" customFormat="1" x14ac:dyDescent="0.3"/>
    <row r="5297" s="120" customFormat="1" x14ac:dyDescent="0.3"/>
    <row r="5298" s="120" customFormat="1" x14ac:dyDescent="0.3"/>
    <row r="5299" s="120" customFormat="1" x14ac:dyDescent="0.3"/>
    <row r="5300" s="120" customFormat="1" x14ac:dyDescent="0.3"/>
    <row r="5301" s="120" customFormat="1" x14ac:dyDescent="0.3"/>
    <row r="5302" s="120" customFormat="1" x14ac:dyDescent="0.3"/>
    <row r="5303" s="120" customFormat="1" x14ac:dyDescent="0.3"/>
    <row r="5304" s="120" customFormat="1" x14ac:dyDescent="0.3"/>
    <row r="5305" s="120" customFormat="1" x14ac:dyDescent="0.3"/>
    <row r="5306" s="120" customFormat="1" x14ac:dyDescent="0.3"/>
    <row r="5307" s="120" customFormat="1" x14ac:dyDescent="0.3"/>
    <row r="5308" s="120" customFormat="1" x14ac:dyDescent="0.3"/>
    <row r="5309" s="120" customFormat="1" x14ac:dyDescent="0.3"/>
    <row r="5310" s="120" customFormat="1" x14ac:dyDescent="0.3"/>
    <row r="5311" s="120" customFormat="1" x14ac:dyDescent="0.3"/>
    <row r="5312" s="120" customFormat="1" x14ac:dyDescent="0.3"/>
    <row r="5313" s="120" customFormat="1" x14ac:dyDescent="0.3"/>
    <row r="5314" s="120" customFormat="1" x14ac:dyDescent="0.3"/>
    <row r="5315" s="120" customFormat="1" x14ac:dyDescent="0.3"/>
    <row r="5316" s="120" customFormat="1" x14ac:dyDescent="0.3"/>
    <row r="5317" s="120" customFormat="1" x14ac:dyDescent="0.3"/>
    <row r="5318" s="120" customFormat="1" x14ac:dyDescent="0.3"/>
    <row r="5319" s="120" customFormat="1" x14ac:dyDescent="0.3"/>
    <row r="5320" s="120" customFormat="1" x14ac:dyDescent="0.3"/>
    <row r="5321" s="120" customFormat="1" x14ac:dyDescent="0.3"/>
    <row r="5322" s="120" customFormat="1" x14ac:dyDescent="0.3"/>
    <row r="5323" s="120" customFormat="1" x14ac:dyDescent="0.3"/>
    <row r="5324" s="120" customFormat="1" x14ac:dyDescent="0.3"/>
    <row r="5325" s="120" customFormat="1" x14ac:dyDescent="0.3"/>
    <row r="5326" s="120" customFormat="1" x14ac:dyDescent="0.3"/>
    <row r="5327" s="120" customFormat="1" x14ac:dyDescent="0.3"/>
    <row r="5328" s="120" customFormat="1" x14ac:dyDescent="0.3"/>
    <row r="5329" s="120" customFormat="1" x14ac:dyDescent="0.3"/>
    <row r="5330" s="120" customFormat="1" x14ac:dyDescent="0.3"/>
    <row r="5331" s="120" customFormat="1" x14ac:dyDescent="0.3"/>
    <row r="5332" s="120" customFormat="1" x14ac:dyDescent="0.3"/>
    <row r="5333" s="120" customFormat="1" x14ac:dyDescent="0.3"/>
    <row r="5334" s="120" customFormat="1" x14ac:dyDescent="0.3"/>
    <row r="5335" s="120" customFormat="1" x14ac:dyDescent="0.3"/>
    <row r="5336" s="120" customFormat="1" x14ac:dyDescent="0.3"/>
    <row r="5337" s="120" customFormat="1" x14ac:dyDescent="0.3"/>
    <row r="5338" s="120" customFormat="1" x14ac:dyDescent="0.3"/>
    <row r="5339" s="120" customFormat="1" x14ac:dyDescent="0.3"/>
    <row r="5340" s="120" customFormat="1" x14ac:dyDescent="0.3"/>
    <row r="5341" s="120" customFormat="1" x14ac:dyDescent="0.3"/>
    <row r="5342" s="120" customFormat="1" x14ac:dyDescent="0.3"/>
    <row r="5343" s="120" customFormat="1" x14ac:dyDescent="0.3"/>
    <row r="5344" s="120" customFormat="1" x14ac:dyDescent="0.3"/>
    <row r="5345" s="120" customFormat="1" x14ac:dyDescent="0.3"/>
    <row r="5346" s="120" customFormat="1" x14ac:dyDescent="0.3"/>
    <row r="5347" s="120" customFormat="1" x14ac:dyDescent="0.3"/>
    <row r="5348" s="120" customFormat="1" x14ac:dyDescent="0.3"/>
    <row r="5349" s="120" customFormat="1" x14ac:dyDescent="0.3"/>
    <row r="5350" s="120" customFormat="1" x14ac:dyDescent="0.3"/>
    <row r="5351" s="120" customFormat="1" x14ac:dyDescent="0.3"/>
    <row r="5352" s="120" customFormat="1" x14ac:dyDescent="0.3"/>
    <row r="5353" s="120" customFormat="1" x14ac:dyDescent="0.3"/>
    <row r="5354" s="120" customFormat="1" x14ac:dyDescent="0.3"/>
    <row r="5355" s="120" customFormat="1" x14ac:dyDescent="0.3"/>
    <row r="5356" s="120" customFormat="1" x14ac:dyDescent="0.3"/>
    <row r="5357" s="120" customFormat="1" x14ac:dyDescent="0.3"/>
    <row r="5358" s="120" customFormat="1" x14ac:dyDescent="0.3"/>
    <row r="5359" s="120" customFormat="1" x14ac:dyDescent="0.3"/>
    <row r="5360" s="120" customFormat="1" x14ac:dyDescent="0.3"/>
    <row r="5361" s="120" customFormat="1" x14ac:dyDescent="0.3"/>
    <row r="5362" s="120" customFormat="1" x14ac:dyDescent="0.3"/>
    <row r="5363" s="120" customFormat="1" x14ac:dyDescent="0.3"/>
    <row r="5364" s="120" customFormat="1" x14ac:dyDescent="0.3"/>
    <row r="5365" s="120" customFormat="1" x14ac:dyDescent="0.3"/>
    <row r="5366" s="120" customFormat="1" x14ac:dyDescent="0.3"/>
    <row r="5367" s="120" customFormat="1" x14ac:dyDescent="0.3"/>
    <row r="5368" s="120" customFormat="1" x14ac:dyDescent="0.3"/>
    <row r="5369" s="120" customFormat="1" x14ac:dyDescent="0.3"/>
    <row r="5370" s="120" customFormat="1" x14ac:dyDescent="0.3"/>
    <row r="5371" s="120" customFormat="1" x14ac:dyDescent="0.3"/>
    <row r="5372" s="120" customFormat="1" x14ac:dyDescent="0.3"/>
    <row r="5373" s="120" customFormat="1" x14ac:dyDescent="0.3"/>
    <row r="5374" s="120" customFormat="1" x14ac:dyDescent="0.3"/>
    <row r="5375" s="120" customFormat="1" x14ac:dyDescent="0.3"/>
    <row r="5376" s="120" customFormat="1" x14ac:dyDescent="0.3"/>
    <row r="5377" s="120" customFormat="1" x14ac:dyDescent="0.3"/>
    <row r="5378" s="120" customFormat="1" x14ac:dyDescent="0.3"/>
    <row r="5379" s="120" customFormat="1" x14ac:dyDescent="0.3"/>
    <row r="5380" s="120" customFormat="1" x14ac:dyDescent="0.3"/>
    <row r="5381" s="120" customFormat="1" x14ac:dyDescent="0.3"/>
    <row r="5382" s="120" customFormat="1" x14ac:dyDescent="0.3"/>
    <row r="5383" s="120" customFormat="1" x14ac:dyDescent="0.3"/>
    <row r="5384" s="120" customFormat="1" x14ac:dyDescent="0.3"/>
    <row r="5385" s="120" customFormat="1" x14ac:dyDescent="0.3"/>
    <row r="5386" s="120" customFormat="1" x14ac:dyDescent="0.3"/>
    <row r="5387" s="120" customFormat="1" x14ac:dyDescent="0.3"/>
    <row r="5388" s="120" customFormat="1" x14ac:dyDescent="0.3"/>
    <row r="5389" s="120" customFormat="1" x14ac:dyDescent="0.3"/>
    <row r="5390" s="120" customFormat="1" x14ac:dyDescent="0.3"/>
    <row r="5391" s="120" customFormat="1" x14ac:dyDescent="0.3"/>
    <row r="5392" s="120" customFormat="1" x14ac:dyDescent="0.3"/>
    <row r="5393" s="120" customFormat="1" x14ac:dyDescent="0.3"/>
    <row r="5394" s="120" customFormat="1" x14ac:dyDescent="0.3"/>
    <row r="5395" s="120" customFormat="1" x14ac:dyDescent="0.3"/>
    <row r="5396" s="120" customFormat="1" x14ac:dyDescent="0.3"/>
    <row r="5397" s="120" customFormat="1" x14ac:dyDescent="0.3"/>
    <row r="5398" s="120" customFormat="1" x14ac:dyDescent="0.3"/>
    <row r="5399" s="120" customFormat="1" x14ac:dyDescent="0.3"/>
    <row r="5400" s="120" customFormat="1" x14ac:dyDescent="0.3"/>
    <row r="5401" s="120" customFormat="1" x14ac:dyDescent="0.3"/>
    <row r="5402" s="120" customFormat="1" x14ac:dyDescent="0.3"/>
    <row r="5403" s="120" customFormat="1" x14ac:dyDescent="0.3"/>
    <row r="5404" s="120" customFormat="1" x14ac:dyDescent="0.3"/>
    <row r="5405" s="120" customFormat="1" x14ac:dyDescent="0.3"/>
    <row r="5406" s="120" customFormat="1" x14ac:dyDescent="0.3"/>
    <row r="5407" s="120" customFormat="1" x14ac:dyDescent="0.3"/>
    <row r="5408" s="120" customFormat="1" x14ac:dyDescent="0.3"/>
    <row r="5409" s="120" customFormat="1" x14ac:dyDescent="0.3"/>
    <row r="5410" s="120" customFormat="1" x14ac:dyDescent="0.3"/>
    <row r="5411" s="120" customFormat="1" x14ac:dyDescent="0.3"/>
    <row r="5412" s="120" customFormat="1" x14ac:dyDescent="0.3"/>
    <row r="5413" s="120" customFormat="1" x14ac:dyDescent="0.3"/>
    <row r="5414" s="120" customFormat="1" x14ac:dyDescent="0.3"/>
    <row r="5415" s="120" customFormat="1" x14ac:dyDescent="0.3"/>
    <row r="5416" s="120" customFormat="1" x14ac:dyDescent="0.3"/>
    <row r="5417" s="120" customFormat="1" x14ac:dyDescent="0.3"/>
    <row r="5418" s="120" customFormat="1" x14ac:dyDescent="0.3"/>
    <row r="5419" s="120" customFormat="1" x14ac:dyDescent="0.3"/>
    <row r="5420" s="120" customFormat="1" x14ac:dyDescent="0.3"/>
    <row r="5421" s="120" customFormat="1" x14ac:dyDescent="0.3"/>
    <row r="5422" s="120" customFormat="1" x14ac:dyDescent="0.3"/>
    <row r="5423" s="120" customFormat="1" x14ac:dyDescent="0.3"/>
    <row r="5424" s="120" customFormat="1" x14ac:dyDescent="0.3"/>
    <row r="5425" s="120" customFormat="1" x14ac:dyDescent="0.3"/>
    <row r="5426" s="120" customFormat="1" x14ac:dyDescent="0.3"/>
    <row r="5427" s="120" customFormat="1" x14ac:dyDescent="0.3"/>
    <row r="5428" s="120" customFormat="1" x14ac:dyDescent="0.3"/>
    <row r="5429" s="120" customFormat="1" x14ac:dyDescent="0.3"/>
    <row r="5430" s="120" customFormat="1" x14ac:dyDescent="0.3"/>
    <row r="5431" s="120" customFormat="1" x14ac:dyDescent="0.3"/>
    <row r="5432" s="120" customFormat="1" x14ac:dyDescent="0.3"/>
    <row r="5433" s="120" customFormat="1" x14ac:dyDescent="0.3"/>
    <row r="5434" s="120" customFormat="1" x14ac:dyDescent="0.3"/>
    <row r="5435" s="120" customFormat="1" x14ac:dyDescent="0.3"/>
    <row r="5436" s="120" customFormat="1" x14ac:dyDescent="0.3"/>
    <row r="5437" s="120" customFormat="1" x14ac:dyDescent="0.3"/>
    <row r="5438" s="120" customFormat="1" x14ac:dyDescent="0.3"/>
    <row r="5439" s="120" customFormat="1" x14ac:dyDescent="0.3"/>
    <row r="5440" s="120" customFormat="1" x14ac:dyDescent="0.3"/>
    <row r="5441" s="120" customFormat="1" x14ac:dyDescent="0.3"/>
    <row r="5442" s="120" customFormat="1" x14ac:dyDescent="0.3"/>
    <row r="5443" s="120" customFormat="1" x14ac:dyDescent="0.3"/>
    <row r="5444" s="120" customFormat="1" x14ac:dyDescent="0.3"/>
    <row r="5445" s="120" customFormat="1" x14ac:dyDescent="0.3"/>
    <row r="5446" s="120" customFormat="1" x14ac:dyDescent="0.3"/>
    <row r="5447" s="120" customFormat="1" x14ac:dyDescent="0.3"/>
    <row r="5448" s="120" customFormat="1" x14ac:dyDescent="0.3"/>
    <row r="5449" s="120" customFormat="1" x14ac:dyDescent="0.3"/>
    <row r="5450" s="120" customFormat="1" x14ac:dyDescent="0.3"/>
    <row r="5451" s="120" customFormat="1" x14ac:dyDescent="0.3"/>
    <row r="5452" s="120" customFormat="1" x14ac:dyDescent="0.3"/>
    <row r="5453" s="120" customFormat="1" x14ac:dyDescent="0.3"/>
    <row r="5454" s="120" customFormat="1" x14ac:dyDescent="0.3"/>
    <row r="5455" s="120" customFormat="1" x14ac:dyDescent="0.3"/>
    <row r="5456" s="120" customFormat="1" x14ac:dyDescent="0.3"/>
    <row r="5457" s="120" customFormat="1" x14ac:dyDescent="0.3"/>
    <row r="5458" s="120" customFormat="1" x14ac:dyDescent="0.3"/>
    <row r="5459" s="120" customFormat="1" x14ac:dyDescent="0.3"/>
    <row r="5460" s="120" customFormat="1" x14ac:dyDescent="0.3"/>
    <row r="5461" s="120" customFormat="1" x14ac:dyDescent="0.3"/>
    <row r="5462" s="120" customFormat="1" x14ac:dyDescent="0.3"/>
    <row r="5463" s="120" customFormat="1" x14ac:dyDescent="0.3"/>
    <row r="5464" s="120" customFormat="1" x14ac:dyDescent="0.3"/>
    <row r="5465" s="120" customFormat="1" x14ac:dyDescent="0.3"/>
    <row r="5466" s="120" customFormat="1" x14ac:dyDescent="0.3"/>
    <row r="5467" s="120" customFormat="1" x14ac:dyDescent="0.3"/>
    <row r="5468" s="120" customFormat="1" x14ac:dyDescent="0.3"/>
    <row r="5469" s="120" customFormat="1" x14ac:dyDescent="0.3"/>
    <row r="5470" s="120" customFormat="1" x14ac:dyDescent="0.3"/>
    <row r="5471" s="120" customFormat="1" x14ac:dyDescent="0.3"/>
    <row r="5472" s="120" customFormat="1" x14ac:dyDescent="0.3"/>
    <row r="5473" s="120" customFormat="1" x14ac:dyDescent="0.3"/>
    <row r="5474" s="120" customFormat="1" x14ac:dyDescent="0.3"/>
    <row r="5475" s="120" customFormat="1" x14ac:dyDescent="0.3"/>
    <row r="5476" s="120" customFormat="1" x14ac:dyDescent="0.3"/>
    <row r="5477" s="120" customFormat="1" x14ac:dyDescent="0.3"/>
    <row r="5478" s="120" customFormat="1" x14ac:dyDescent="0.3"/>
    <row r="5479" s="120" customFormat="1" x14ac:dyDescent="0.3"/>
    <row r="5480" s="120" customFormat="1" x14ac:dyDescent="0.3"/>
    <row r="5481" s="120" customFormat="1" x14ac:dyDescent="0.3"/>
    <row r="5482" s="120" customFormat="1" x14ac:dyDescent="0.3"/>
    <row r="5483" s="120" customFormat="1" x14ac:dyDescent="0.3"/>
    <row r="5484" s="120" customFormat="1" x14ac:dyDescent="0.3"/>
    <row r="5485" s="120" customFormat="1" x14ac:dyDescent="0.3"/>
    <row r="5486" s="120" customFormat="1" x14ac:dyDescent="0.3"/>
    <row r="5487" s="120" customFormat="1" x14ac:dyDescent="0.3"/>
    <row r="5488" s="120" customFormat="1" x14ac:dyDescent="0.3"/>
    <row r="5489" s="120" customFormat="1" x14ac:dyDescent="0.3"/>
    <row r="5490" s="120" customFormat="1" x14ac:dyDescent="0.3"/>
    <row r="5491" s="120" customFormat="1" x14ac:dyDescent="0.3"/>
    <row r="5492" s="120" customFormat="1" x14ac:dyDescent="0.3"/>
    <row r="5493" s="120" customFormat="1" x14ac:dyDescent="0.3"/>
    <row r="5494" s="120" customFormat="1" x14ac:dyDescent="0.3"/>
    <row r="5495" s="120" customFormat="1" x14ac:dyDescent="0.3"/>
    <row r="5496" s="120" customFormat="1" x14ac:dyDescent="0.3"/>
    <row r="5497" s="120" customFormat="1" x14ac:dyDescent="0.3"/>
    <row r="5498" s="120" customFormat="1" x14ac:dyDescent="0.3"/>
    <row r="5499" s="120" customFormat="1" x14ac:dyDescent="0.3"/>
    <row r="5500" s="120" customFormat="1" x14ac:dyDescent="0.3"/>
    <row r="5501" s="120" customFormat="1" x14ac:dyDescent="0.3"/>
    <row r="5502" s="120" customFormat="1" x14ac:dyDescent="0.3"/>
    <row r="5503" s="120" customFormat="1" x14ac:dyDescent="0.3"/>
    <row r="5504" s="120" customFormat="1" x14ac:dyDescent="0.3"/>
    <row r="5505" s="120" customFormat="1" x14ac:dyDescent="0.3"/>
    <row r="5506" s="120" customFormat="1" x14ac:dyDescent="0.3"/>
    <row r="5507" s="120" customFormat="1" x14ac:dyDescent="0.3"/>
    <row r="5508" s="120" customFormat="1" x14ac:dyDescent="0.3"/>
    <row r="5509" s="120" customFormat="1" x14ac:dyDescent="0.3"/>
    <row r="5510" s="120" customFormat="1" x14ac:dyDescent="0.3"/>
    <row r="5511" s="120" customFormat="1" x14ac:dyDescent="0.3"/>
    <row r="5512" s="120" customFormat="1" x14ac:dyDescent="0.3"/>
    <row r="5513" s="120" customFormat="1" x14ac:dyDescent="0.3"/>
    <row r="5514" s="120" customFormat="1" x14ac:dyDescent="0.3"/>
    <row r="5515" s="120" customFormat="1" x14ac:dyDescent="0.3"/>
    <row r="5516" s="120" customFormat="1" x14ac:dyDescent="0.3"/>
    <row r="5517" s="120" customFormat="1" x14ac:dyDescent="0.3"/>
    <row r="5518" s="120" customFormat="1" x14ac:dyDescent="0.3"/>
    <row r="5519" s="120" customFormat="1" x14ac:dyDescent="0.3"/>
    <row r="5520" s="120" customFormat="1" x14ac:dyDescent="0.3"/>
    <row r="5521" s="120" customFormat="1" x14ac:dyDescent="0.3"/>
    <row r="5522" s="120" customFormat="1" x14ac:dyDescent="0.3"/>
    <row r="5523" s="120" customFormat="1" x14ac:dyDescent="0.3"/>
    <row r="5524" s="120" customFormat="1" x14ac:dyDescent="0.3"/>
    <row r="5525" s="120" customFormat="1" x14ac:dyDescent="0.3"/>
    <row r="5526" s="120" customFormat="1" x14ac:dyDescent="0.3"/>
    <row r="5527" s="120" customFormat="1" x14ac:dyDescent="0.3"/>
    <row r="5528" s="120" customFormat="1" x14ac:dyDescent="0.3"/>
    <row r="5529" s="120" customFormat="1" x14ac:dyDescent="0.3"/>
    <row r="5530" s="120" customFormat="1" x14ac:dyDescent="0.3"/>
    <row r="5531" s="120" customFormat="1" x14ac:dyDescent="0.3"/>
    <row r="5532" s="120" customFormat="1" x14ac:dyDescent="0.3"/>
    <row r="5533" s="120" customFormat="1" x14ac:dyDescent="0.3"/>
    <row r="5534" s="120" customFormat="1" x14ac:dyDescent="0.3"/>
    <row r="5535" s="120" customFormat="1" x14ac:dyDescent="0.3"/>
    <row r="5536" s="120" customFormat="1" x14ac:dyDescent="0.3"/>
    <row r="5537" s="120" customFormat="1" x14ac:dyDescent="0.3"/>
    <row r="5538" s="120" customFormat="1" x14ac:dyDescent="0.3"/>
    <row r="5539" s="120" customFormat="1" x14ac:dyDescent="0.3"/>
    <row r="5540" s="120" customFormat="1" x14ac:dyDescent="0.3"/>
    <row r="5541" s="120" customFormat="1" x14ac:dyDescent="0.3"/>
    <row r="5542" s="120" customFormat="1" x14ac:dyDescent="0.3"/>
    <row r="5543" s="120" customFormat="1" x14ac:dyDescent="0.3"/>
    <row r="5544" s="120" customFormat="1" x14ac:dyDescent="0.3"/>
    <row r="5545" s="120" customFormat="1" x14ac:dyDescent="0.3"/>
    <row r="5546" s="120" customFormat="1" x14ac:dyDescent="0.3"/>
    <row r="5547" s="120" customFormat="1" x14ac:dyDescent="0.3"/>
    <row r="5548" s="120" customFormat="1" x14ac:dyDescent="0.3"/>
    <row r="5549" s="120" customFormat="1" x14ac:dyDescent="0.3"/>
    <row r="5550" s="120" customFormat="1" x14ac:dyDescent="0.3"/>
    <row r="5551" s="120" customFormat="1" x14ac:dyDescent="0.3"/>
    <row r="5552" s="120" customFormat="1" x14ac:dyDescent="0.3"/>
    <row r="5553" s="120" customFormat="1" x14ac:dyDescent="0.3"/>
    <row r="5554" s="120" customFormat="1" x14ac:dyDescent="0.3"/>
    <row r="5555" s="120" customFormat="1" x14ac:dyDescent="0.3"/>
    <row r="5556" s="120" customFormat="1" x14ac:dyDescent="0.3"/>
    <row r="5557" s="120" customFormat="1" x14ac:dyDescent="0.3"/>
    <row r="5558" s="120" customFormat="1" x14ac:dyDescent="0.3"/>
    <row r="5559" s="120" customFormat="1" x14ac:dyDescent="0.3"/>
    <row r="5560" s="120" customFormat="1" x14ac:dyDescent="0.3"/>
    <row r="5561" s="120" customFormat="1" x14ac:dyDescent="0.3"/>
    <row r="5562" s="120" customFormat="1" x14ac:dyDescent="0.3"/>
    <row r="5563" s="120" customFormat="1" x14ac:dyDescent="0.3"/>
    <row r="5564" s="120" customFormat="1" x14ac:dyDescent="0.3"/>
    <row r="5565" s="120" customFormat="1" x14ac:dyDescent="0.3"/>
    <row r="5566" s="120" customFormat="1" x14ac:dyDescent="0.3"/>
    <row r="5567" s="120" customFormat="1" x14ac:dyDescent="0.3"/>
    <row r="5568" s="120" customFormat="1" x14ac:dyDescent="0.3"/>
    <row r="5569" s="120" customFormat="1" x14ac:dyDescent="0.3"/>
    <row r="5570" s="120" customFormat="1" x14ac:dyDescent="0.3"/>
    <row r="5571" s="120" customFormat="1" x14ac:dyDescent="0.3"/>
    <row r="5572" s="120" customFormat="1" x14ac:dyDescent="0.3"/>
    <row r="5573" s="120" customFormat="1" x14ac:dyDescent="0.3"/>
    <row r="5574" s="120" customFormat="1" x14ac:dyDescent="0.3"/>
    <row r="5575" s="120" customFormat="1" x14ac:dyDescent="0.3"/>
    <row r="5576" s="120" customFormat="1" x14ac:dyDescent="0.3"/>
    <row r="5577" s="120" customFormat="1" x14ac:dyDescent="0.3"/>
    <row r="5578" s="120" customFormat="1" x14ac:dyDescent="0.3"/>
    <row r="5579" s="120" customFormat="1" x14ac:dyDescent="0.3"/>
    <row r="5580" s="120" customFormat="1" x14ac:dyDescent="0.3"/>
    <row r="5581" s="120" customFormat="1" x14ac:dyDescent="0.3"/>
    <row r="5582" s="120" customFormat="1" x14ac:dyDescent="0.3"/>
    <row r="5583" s="120" customFormat="1" x14ac:dyDescent="0.3"/>
    <row r="5584" s="120" customFormat="1" x14ac:dyDescent="0.3"/>
    <row r="5585" s="120" customFormat="1" x14ac:dyDescent="0.3"/>
    <row r="5586" s="120" customFormat="1" x14ac:dyDescent="0.3"/>
    <row r="5587" s="120" customFormat="1" x14ac:dyDescent="0.3"/>
    <row r="5588" s="120" customFormat="1" x14ac:dyDescent="0.3"/>
    <row r="5589" s="120" customFormat="1" x14ac:dyDescent="0.3"/>
    <row r="5590" s="120" customFormat="1" x14ac:dyDescent="0.3"/>
    <row r="5591" s="120" customFormat="1" x14ac:dyDescent="0.3"/>
    <row r="5592" s="120" customFormat="1" x14ac:dyDescent="0.3"/>
    <row r="5593" s="120" customFormat="1" x14ac:dyDescent="0.3"/>
    <row r="5594" s="120" customFormat="1" x14ac:dyDescent="0.3"/>
    <row r="5595" s="120" customFormat="1" x14ac:dyDescent="0.3"/>
    <row r="5596" s="120" customFormat="1" x14ac:dyDescent="0.3"/>
    <row r="5597" s="120" customFormat="1" x14ac:dyDescent="0.3"/>
    <row r="5598" s="120" customFormat="1" x14ac:dyDescent="0.3"/>
    <row r="5599" s="120" customFormat="1" x14ac:dyDescent="0.3"/>
    <row r="5600" s="120" customFormat="1" x14ac:dyDescent="0.3"/>
    <row r="5601" s="120" customFormat="1" x14ac:dyDescent="0.3"/>
    <row r="5602" s="120" customFormat="1" x14ac:dyDescent="0.3"/>
    <row r="5603" s="120" customFormat="1" x14ac:dyDescent="0.3"/>
    <row r="5604" s="120" customFormat="1" x14ac:dyDescent="0.3"/>
    <row r="5605" s="120" customFormat="1" x14ac:dyDescent="0.3"/>
    <row r="5606" s="120" customFormat="1" x14ac:dyDescent="0.3"/>
    <row r="5607" s="120" customFormat="1" x14ac:dyDescent="0.3"/>
    <row r="5608" s="120" customFormat="1" x14ac:dyDescent="0.3"/>
    <row r="5609" s="120" customFormat="1" x14ac:dyDescent="0.3"/>
    <row r="5610" s="120" customFormat="1" x14ac:dyDescent="0.3"/>
    <row r="5611" s="120" customFormat="1" x14ac:dyDescent="0.3"/>
    <row r="5612" s="120" customFormat="1" x14ac:dyDescent="0.3"/>
    <row r="5613" s="120" customFormat="1" x14ac:dyDescent="0.3"/>
    <row r="5614" s="120" customFormat="1" x14ac:dyDescent="0.3"/>
    <row r="5615" s="120" customFormat="1" x14ac:dyDescent="0.3"/>
    <row r="5616" s="120" customFormat="1" x14ac:dyDescent="0.3"/>
    <row r="5617" s="120" customFormat="1" x14ac:dyDescent="0.3"/>
    <row r="5618" s="120" customFormat="1" x14ac:dyDescent="0.3"/>
    <row r="5619" s="120" customFormat="1" x14ac:dyDescent="0.3"/>
    <row r="5620" s="120" customFormat="1" x14ac:dyDescent="0.3"/>
    <row r="5621" s="120" customFormat="1" x14ac:dyDescent="0.3"/>
    <row r="5622" s="120" customFormat="1" x14ac:dyDescent="0.3"/>
    <row r="5623" s="120" customFormat="1" x14ac:dyDescent="0.3"/>
    <row r="5624" s="120" customFormat="1" x14ac:dyDescent="0.3"/>
    <row r="5625" s="120" customFormat="1" x14ac:dyDescent="0.3"/>
    <row r="5626" s="120" customFormat="1" x14ac:dyDescent="0.3"/>
    <row r="5627" s="120" customFormat="1" x14ac:dyDescent="0.3"/>
    <row r="5628" s="120" customFormat="1" x14ac:dyDescent="0.3"/>
    <row r="5629" s="120" customFormat="1" x14ac:dyDescent="0.3"/>
    <row r="5630" s="120" customFormat="1" x14ac:dyDescent="0.3"/>
    <row r="5631" s="120" customFormat="1" x14ac:dyDescent="0.3"/>
    <row r="5632" s="120" customFormat="1" x14ac:dyDescent="0.3"/>
    <row r="5633" s="120" customFormat="1" x14ac:dyDescent="0.3"/>
    <row r="5634" s="120" customFormat="1" x14ac:dyDescent="0.3"/>
    <row r="5635" s="120" customFormat="1" x14ac:dyDescent="0.3"/>
    <row r="5636" s="120" customFormat="1" x14ac:dyDescent="0.3"/>
    <row r="5637" s="120" customFormat="1" x14ac:dyDescent="0.3"/>
    <row r="5638" s="120" customFormat="1" x14ac:dyDescent="0.3"/>
    <row r="5639" s="120" customFormat="1" x14ac:dyDescent="0.3"/>
    <row r="5640" s="120" customFormat="1" x14ac:dyDescent="0.3"/>
    <row r="5641" s="120" customFormat="1" x14ac:dyDescent="0.3"/>
    <row r="5642" s="120" customFormat="1" x14ac:dyDescent="0.3"/>
    <row r="5643" s="120" customFormat="1" x14ac:dyDescent="0.3"/>
    <row r="5644" s="120" customFormat="1" x14ac:dyDescent="0.3"/>
    <row r="5645" s="120" customFormat="1" x14ac:dyDescent="0.3"/>
    <row r="5646" s="120" customFormat="1" x14ac:dyDescent="0.3"/>
    <row r="5647" s="120" customFormat="1" x14ac:dyDescent="0.3"/>
    <row r="5648" s="120" customFormat="1" x14ac:dyDescent="0.3"/>
    <row r="5649" s="120" customFormat="1" x14ac:dyDescent="0.3"/>
    <row r="5650" s="120" customFormat="1" x14ac:dyDescent="0.3"/>
    <row r="5651" s="120" customFormat="1" x14ac:dyDescent="0.3"/>
    <row r="5652" s="120" customFormat="1" x14ac:dyDescent="0.3"/>
    <row r="5653" s="120" customFormat="1" x14ac:dyDescent="0.3"/>
    <row r="5654" s="120" customFormat="1" x14ac:dyDescent="0.3"/>
    <row r="5655" s="120" customFormat="1" x14ac:dyDescent="0.3"/>
    <row r="5656" s="120" customFormat="1" x14ac:dyDescent="0.3"/>
    <row r="5657" s="120" customFormat="1" x14ac:dyDescent="0.3"/>
    <row r="5658" s="120" customFormat="1" x14ac:dyDescent="0.3"/>
    <row r="5659" s="120" customFormat="1" x14ac:dyDescent="0.3"/>
    <row r="5660" s="120" customFormat="1" x14ac:dyDescent="0.3"/>
    <row r="5661" s="120" customFormat="1" x14ac:dyDescent="0.3"/>
    <row r="5662" s="120" customFormat="1" x14ac:dyDescent="0.3"/>
    <row r="5663" s="120" customFormat="1" x14ac:dyDescent="0.3"/>
    <row r="5664" s="120" customFormat="1" x14ac:dyDescent="0.3"/>
    <row r="5665" s="120" customFormat="1" x14ac:dyDescent="0.3"/>
    <row r="5666" s="120" customFormat="1" x14ac:dyDescent="0.3"/>
    <row r="5667" s="120" customFormat="1" x14ac:dyDescent="0.3"/>
    <row r="5668" s="120" customFormat="1" x14ac:dyDescent="0.3"/>
    <row r="5669" s="120" customFormat="1" x14ac:dyDescent="0.3"/>
    <row r="5670" s="120" customFormat="1" x14ac:dyDescent="0.3"/>
    <row r="5671" s="120" customFormat="1" x14ac:dyDescent="0.3"/>
    <row r="5672" s="120" customFormat="1" x14ac:dyDescent="0.3"/>
    <row r="5673" s="120" customFormat="1" x14ac:dyDescent="0.3"/>
    <row r="5674" s="120" customFormat="1" x14ac:dyDescent="0.3"/>
    <row r="5675" s="120" customFormat="1" x14ac:dyDescent="0.3"/>
    <row r="5676" s="120" customFormat="1" x14ac:dyDescent="0.3"/>
    <row r="5677" s="120" customFormat="1" x14ac:dyDescent="0.3"/>
    <row r="5678" s="120" customFormat="1" x14ac:dyDescent="0.3"/>
    <row r="5679" s="120" customFormat="1" x14ac:dyDescent="0.3"/>
    <row r="5680" s="120" customFormat="1" x14ac:dyDescent="0.3"/>
    <row r="5681" s="120" customFormat="1" x14ac:dyDescent="0.3"/>
    <row r="5682" s="120" customFormat="1" x14ac:dyDescent="0.3"/>
    <row r="5683" s="120" customFormat="1" x14ac:dyDescent="0.3"/>
    <row r="5684" s="120" customFormat="1" x14ac:dyDescent="0.3"/>
    <row r="5685" s="120" customFormat="1" x14ac:dyDescent="0.3"/>
    <row r="5686" s="120" customFormat="1" x14ac:dyDescent="0.3"/>
    <row r="5687" s="120" customFormat="1" x14ac:dyDescent="0.3"/>
    <row r="5688" s="120" customFormat="1" x14ac:dyDescent="0.3"/>
    <row r="5689" s="120" customFormat="1" x14ac:dyDescent="0.3"/>
    <row r="5690" s="120" customFormat="1" x14ac:dyDescent="0.3"/>
    <row r="5691" s="120" customFormat="1" x14ac:dyDescent="0.3"/>
    <row r="5692" s="120" customFormat="1" x14ac:dyDescent="0.3"/>
    <row r="5693" s="120" customFormat="1" x14ac:dyDescent="0.3"/>
    <row r="5694" s="120" customFormat="1" x14ac:dyDescent="0.3"/>
    <row r="5695" s="120" customFormat="1" x14ac:dyDescent="0.3"/>
    <row r="5696" s="120" customFormat="1" x14ac:dyDescent="0.3"/>
    <row r="5697" s="120" customFormat="1" x14ac:dyDescent="0.3"/>
    <row r="5698" s="120" customFormat="1" x14ac:dyDescent="0.3"/>
    <row r="5699" s="120" customFormat="1" x14ac:dyDescent="0.3"/>
    <row r="5700" s="120" customFormat="1" x14ac:dyDescent="0.3"/>
    <row r="5701" s="120" customFormat="1" x14ac:dyDescent="0.3"/>
    <row r="5702" s="120" customFormat="1" x14ac:dyDescent="0.3"/>
    <row r="5703" s="120" customFormat="1" x14ac:dyDescent="0.3"/>
    <row r="5704" s="120" customFormat="1" x14ac:dyDescent="0.3"/>
    <row r="5705" s="120" customFormat="1" x14ac:dyDescent="0.3"/>
    <row r="5706" s="120" customFormat="1" x14ac:dyDescent="0.3"/>
    <row r="5707" s="120" customFormat="1" x14ac:dyDescent="0.3"/>
    <row r="5708" s="120" customFormat="1" x14ac:dyDescent="0.3"/>
    <row r="5709" s="120" customFormat="1" x14ac:dyDescent="0.3"/>
    <row r="5710" s="120" customFormat="1" x14ac:dyDescent="0.3"/>
    <row r="5711" s="120" customFormat="1" x14ac:dyDescent="0.3"/>
    <row r="5712" s="120" customFormat="1" x14ac:dyDescent="0.3"/>
    <row r="5713" s="120" customFormat="1" x14ac:dyDescent="0.3"/>
    <row r="5714" s="120" customFormat="1" x14ac:dyDescent="0.3"/>
    <row r="5715" s="120" customFormat="1" x14ac:dyDescent="0.3"/>
    <row r="5716" s="120" customFormat="1" x14ac:dyDescent="0.3"/>
    <row r="5717" s="120" customFormat="1" x14ac:dyDescent="0.3"/>
    <row r="5718" s="120" customFormat="1" x14ac:dyDescent="0.3"/>
    <row r="5719" s="120" customFormat="1" x14ac:dyDescent="0.3"/>
    <row r="5720" s="120" customFormat="1" x14ac:dyDescent="0.3"/>
    <row r="5721" s="120" customFormat="1" x14ac:dyDescent="0.3"/>
    <row r="5722" s="120" customFormat="1" x14ac:dyDescent="0.3"/>
    <row r="5723" s="120" customFormat="1" x14ac:dyDescent="0.3"/>
    <row r="5724" s="120" customFormat="1" x14ac:dyDescent="0.3"/>
    <row r="5725" s="120" customFormat="1" x14ac:dyDescent="0.3"/>
    <row r="5726" s="120" customFormat="1" x14ac:dyDescent="0.3"/>
    <row r="5727" s="120" customFormat="1" x14ac:dyDescent="0.3"/>
    <row r="5728" s="120" customFormat="1" x14ac:dyDescent="0.3"/>
    <row r="5729" s="120" customFormat="1" x14ac:dyDescent="0.3"/>
    <row r="5730" s="120" customFormat="1" x14ac:dyDescent="0.3"/>
    <row r="5731" s="120" customFormat="1" x14ac:dyDescent="0.3"/>
    <row r="5732" s="120" customFormat="1" x14ac:dyDescent="0.3"/>
    <row r="5733" s="120" customFormat="1" x14ac:dyDescent="0.3"/>
    <row r="5734" s="120" customFormat="1" x14ac:dyDescent="0.3"/>
    <row r="5735" s="120" customFormat="1" x14ac:dyDescent="0.3"/>
    <row r="5736" s="120" customFormat="1" x14ac:dyDescent="0.3"/>
    <row r="5737" s="120" customFormat="1" x14ac:dyDescent="0.3"/>
    <row r="5738" s="120" customFormat="1" x14ac:dyDescent="0.3"/>
    <row r="5739" s="120" customFormat="1" x14ac:dyDescent="0.3"/>
    <row r="5740" s="120" customFormat="1" x14ac:dyDescent="0.3"/>
    <row r="5741" s="120" customFormat="1" x14ac:dyDescent="0.3"/>
    <row r="5742" s="120" customFormat="1" x14ac:dyDescent="0.3"/>
    <row r="5743" s="120" customFormat="1" x14ac:dyDescent="0.3"/>
    <row r="5744" s="120" customFormat="1" x14ac:dyDescent="0.3"/>
    <row r="5745" s="120" customFormat="1" x14ac:dyDescent="0.3"/>
    <row r="5746" s="120" customFormat="1" x14ac:dyDescent="0.3"/>
    <row r="5747" s="120" customFormat="1" x14ac:dyDescent="0.3"/>
    <row r="5748" s="120" customFormat="1" x14ac:dyDescent="0.3"/>
    <row r="5749" s="120" customFormat="1" x14ac:dyDescent="0.3"/>
    <row r="5750" s="120" customFormat="1" x14ac:dyDescent="0.3"/>
    <row r="5751" s="120" customFormat="1" x14ac:dyDescent="0.3"/>
    <row r="5752" s="120" customFormat="1" x14ac:dyDescent="0.3"/>
    <row r="5753" s="120" customFormat="1" x14ac:dyDescent="0.3"/>
    <row r="5754" s="120" customFormat="1" x14ac:dyDescent="0.3"/>
    <row r="5755" s="120" customFormat="1" x14ac:dyDescent="0.3"/>
    <row r="5756" s="120" customFormat="1" x14ac:dyDescent="0.3"/>
    <row r="5757" s="120" customFormat="1" x14ac:dyDescent="0.3"/>
    <row r="5758" s="120" customFormat="1" x14ac:dyDescent="0.3"/>
    <row r="5759" s="120" customFormat="1" x14ac:dyDescent="0.3"/>
    <row r="5760" s="120" customFormat="1" x14ac:dyDescent="0.3"/>
    <row r="5761" s="120" customFormat="1" x14ac:dyDescent="0.3"/>
    <row r="5762" s="120" customFormat="1" x14ac:dyDescent="0.3"/>
    <row r="5763" s="120" customFormat="1" x14ac:dyDescent="0.3"/>
    <row r="5764" s="120" customFormat="1" x14ac:dyDescent="0.3"/>
    <row r="5765" s="120" customFormat="1" x14ac:dyDescent="0.3"/>
    <row r="5766" s="120" customFormat="1" x14ac:dyDescent="0.3"/>
    <row r="5767" s="120" customFormat="1" x14ac:dyDescent="0.3"/>
    <row r="5768" s="120" customFormat="1" x14ac:dyDescent="0.3"/>
    <row r="5769" s="120" customFormat="1" x14ac:dyDescent="0.3"/>
    <row r="5770" s="120" customFormat="1" x14ac:dyDescent="0.3"/>
    <row r="5771" s="120" customFormat="1" x14ac:dyDescent="0.3"/>
    <row r="5772" s="120" customFormat="1" x14ac:dyDescent="0.3"/>
    <row r="5773" s="120" customFormat="1" x14ac:dyDescent="0.3"/>
    <row r="5774" s="120" customFormat="1" x14ac:dyDescent="0.3"/>
    <row r="5775" s="120" customFormat="1" x14ac:dyDescent="0.3"/>
    <row r="5776" s="120" customFormat="1" x14ac:dyDescent="0.3"/>
    <row r="5777" s="120" customFormat="1" x14ac:dyDescent="0.3"/>
    <row r="5778" s="120" customFormat="1" x14ac:dyDescent="0.3"/>
    <row r="5779" s="120" customFormat="1" x14ac:dyDescent="0.3"/>
    <row r="5780" s="120" customFormat="1" x14ac:dyDescent="0.3"/>
    <row r="5781" s="120" customFormat="1" x14ac:dyDescent="0.3"/>
    <row r="5782" s="120" customFormat="1" x14ac:dyDescent="0.3"/>
    <row r="5783" s="120" customFormat="1" x14ac:dyDescent="0.3"/>
    <row r="5784" s="120" customFormat="1" x14ac:dyDescent="0.3"/>
    <row r="5785" s="120" customFormat="1" x14ac:dyDescent="0.3"/>
    <row r="5786" s="120" customFormat="1" x14ac:dyDescent="0.3"/>
    <row r="5787" s="120" customFormat="1" x14ac:dyDescent="0.3"/>
    <row r="5788" s="120" customFormat="1" x14ac:dyDescent="0.3"/>
    <row r="5789" s="120" customFormat="1" x14ac:dyDescent="0.3"/>
    <row r="5790" s="120" customFormat="1" x14ac:dyDescent="0.3"/>
    <row r="5791" s="120" customFormat="1" x14ac:dyDescent="0.3"/>
    <row r="5792" s="120" customFormat="1" x14ac:dyDescent="0.3"/>
    <row r="5793" s="120" customFormat="1" x14ac:dyDescent="0.3"/>
    <row r="5794" s="120" customFormat="1" x14ac:dyDescent="0.3"/>
    <row r="5795" s="120" customFormat="1" x14ac:dyDescent="0.3"/>
    <row r="5796" s="120" customFormat="1" x14ac:dyDescent="0.3"/>
    <row r="5797" s="120" customFormat="1" x14ac:dyDescent="0.3"/>
    <row r="5798" s="120" customFormat="1" x14ac:dyDescent="0.3"/>
    <row r="5799" s="120" customFormat="1" x14ac:dyDescent="0.3"/>
    <row r="5800" s="120" customFormat="1" x14ac:dyDescent="0.3"/>
    <row r="5801" s="120" customFormat="1" x14ac:dyDescent="0.3"/>
    <row r="5802" s="120" customFormat="1" x14ac:dyDescent="0.3"/>
    <row r="5803" s="120" customFormat="1" x14ac:dyDescent="0.3"/>
    <row r="5804" s="120" customFormat="1" x14ac:dyDescent="0.3"/>
    <row r="5805" s="120" customFormat="1" x14ac:dyDescent="0.3"/>
    <row r="5806" s="120" customFormat="1" x14ac:dyDescent="0.3"/>
    <row r="5807" s="120" customFormat="1" x14ac:dyDescent="0.3"/>
    <row r="5808" s="120" customFormat="1" x14ac:dyDescent="0.3"/>
    <row r="5809" s="120" customFormat="1" x14ac:dyDescent="0.3"/>
    <row r="5810" s="120" customFormat="1" x14ac:dyDescent="0.3"/>
    <row r="5811" s="120" customFormat="1" x14ac:dyDescent="0.3"/>
    <row r="5812" s="120" customFormat="1" x14ac:dyDescent="0.3"/>
    <row r="5813" s="120" customFormat="1" x14ac:dyDescent="0.3"/>
    <row r="5814" s="120" customFormat="1" x14ac:dyDescent="0.3"/>
    <row r="5815" s="120" customFormat="1" x14ac:dyDescent="0.3"/>
    <row r="5816" s="120" customFormat="1" x14ac:dyDescent="0.3"/>
    <row r="5817" s="120" customFormat="1" x14ac:dyDescent="0.3"/>
    <row r="5818" s="120" customFormat="1" x14ac:dyDescent="0.3"/>
    <row r="5819" s="120" customFormat="1" x14ac:dyDescent="0.3"/>
    <row r="5820" s="120" customFormat="1" x14ac:dyDescent="0.3"/>
    <row r="5821" s="120" customFormat="1" x14ac:dyDescent="0.3"/>
    <row r="5822" s="120" customFormat="1" x14ac:dyDescent="0.3"/>
    <row r="5823" s="120" customFormat="1" x14ac:dyDescent="0.3"/>
    <row r="5824" s="120" customFormat="1" x14ac:dyDescent="0.3"/>
    <row r="5825" s="120" customFormat="1" x14ac:dyDescent="0.3"/>
    <row r="5826" s="120" customFormat="1" x14ac:dyDescent="0.3"/>
    <row r="5827" s="120" customFormat="1" x14ac:dyDescent="0.3"/>
    <row r="5828" s="120" customFormat="1" x14ac:dyDescent="0.3"/>
    <row r="5829" s="120" customFormat="1" x14ac:dyDescent="0.3"/>
    <row r="5830" s="120" customFormat="1" x14ac:dyDescent="0.3"/>
    <row r="5831" s="120" customFormat="1" x14ac:dyDescent="0.3"/>
    <row r="5832" s="120" customFormat="1" x14ac:dyDescent="0.3"/>
    <row r="5833" s="120" customFormat="1" x14ac:dyDescent="0.3"/>
    <row r="5834" s="120" customFormat="1" x14ac:dyDescent="0.3"/>
    <row r="5835" s="120" customFormat="1" x14ac:dyDescent="0.3"/>
    <row r="5836" s="120" customFormat="1" x14ac:dyDescent="0.3"/>
    <row r="5837" s="120" customFormat="1" x14ac:dyDescent="0.3"/>
    <row r="5838" s="120" customFormat="1" x14ac:dyDescent="0.3"/>
    <row r="5839" s="120" customFormat="1" x14ac:dyDescent="0.3"/>
    <row r="5840" s="120" customFormat="1" x14ac:dyDescent="0.3"/>
    <row r="5841" s="120" customFormat="1" x14ac:dyDescent="0.3"/>
    <row r="5842" s="120" customFormat="1" x14ac:dyDescent="0.3"/>
    <row r="5843" s="120" customFormat="1" x14ac:dyDescent="0.3"/>
    <row r="5844" s="120" customFormat="1" x14ac:dyDescent="0.3"/>
    <row r="5845" s="120" customFormat="1" x14ac:dyDescent="0.3"/>
    <row r="5846" s="120" customFormat="1" x14ac:dyDescent="0.3"/>
    <row r="5847" s="120" customFormat="1" x14ac:dyDescent="0.3"/>
    <row r="5848" s="120" customFormat="1" x14ac:dyDescent="0.3"/>
    <row r="5849" s="120" customFormat="1" x14ac:dyDescent="0.3"/>
    <row r="5850" s="120" customFormat="1" x14ac:dyDescent="0.3"/>
    <row r="5851" s="120" customFormat="1" x14ac:dyDescent="0.3"/>
    <row r="5852" s="120" customFormat="1" x14ac:dyDescent="0.3"/>
    <row r="5853" s="120" customFormat="1" x14ac:dyDescent="0.3"/>
    <row r="5854" s="120" customFormat="1" x14ac:dyDescent="0.3"/>
    <row r="5855" s="120" customFormat="1" x14ac:dyDescent="0.3"/>
    <row r="5856" s="120" customFormat="1" x14ac:dyDescent="0.3"/>
    <row r="5857" s="120" customFormat="1" x14ac:dyDescent="0.3"/>
    <row r="5858" s="120" customFormat="1" x14ac:dyDescent="0.3"/>
    <row r="5859" s="120" customFormat="1" x14ac:dyDescent="0.3"/>
    <row r="5860" s="120" customFormat="1" x14ac:dyDescent="0.3"/>
    <row r="5861" s="120" customFormat="1" x14ac:dyDescent="0.3"/>
    <row r="5862" s="120" customFormat="1" x14ac:dyDescent="0.3"/>
    <row r="5863" s="120" customFormat="1" x14ac:dyDescent="0.3"/>
    <row r="5864" s="120" customFormat="1" x14ac:dyDescent="0.3"/>
    <row r="5865" s="120" customFormat="1" x14ac:dyDescent="0.3"/>
    <row r="5866" s="120" customFormat="1" x14ac:dyDescent="0.3"/>
    <row r="5867" s="120" customFormat="1" x14ac:dyDescent="0.3"/>
    <row r="5868" s="120" customFormat="1" x14ac:dyDescent="0.3"/>
    <row r="5869" s="120" customFormat="1" x14ac:dyDescent="0.3"/>
    <row r="5870" s="120" customFormat="1" x14ac:dyDescent="0.3"/>
    <row r="5871" s="120" customFormat="1" x14ac:dyDescent="0.3"/>
    <row r="5872" s="120" customFormat="1" x14ac:dyDescent="0.3"/>
    <row r="5873" s="120" customFormat="1" x14ac:dyDescent="0.3"/>
    <row r="5874" s="120" customFormat="1" x14ac:dyDescent="0.3"/>
    <row r="5875" s="120" customFormat="1" x14ac:dyDescent="0.3"/>
    <row r="5876" s="120" customFormat="1" x14ac:dyDescent="0.3"/>
    <row r="5877" s="120" customFormat="1" x14ac:dyDescent="0.3"/>
    <row r="5878" s="120" customFormat="1" x14ac:dyDescent="0.3"/>
    <row r="5879" s="120" customFormat="1" x14ac:dyDescent="0.3"/>
    <row r="5880" s="120" customFormat="1" x14ac:dyDescent="0.3"/>
    <row r="5881" s="120" customFormat="1" x14ac:dyDescent="0.3"/>
    <row r="5882" s="120" customFormat="1" x14ac:dyDescent="0.3"/>
    <row r="5883" s="120" customFormat="1" x14ac:dyDescent="0.3"/>
    <row r="5884" s="120" customFormat="1" x14ac:dyDescent="0.3"/>
    <row r="5885" s="120" customFormat="1" x14ac:dyDescent="0.3"/>
    <row r="5886" s="120" customFormat="1" x14ac:dyDescent="0.3"/>
    <row r="5887" s="120" customFormat="1" x14ac:dyDescent="0.3"/>
    <row r="5888" s="120" customFormat="1" x14ac:dyDescent="0.3"/>
    <row r="5889" s="120" customFormat="1" x14ac:dyDescent="0.3"/>
    <row r="5890" s="120" customFormat="1" x14ac:dyDescent="0.3"/>
    <row r="5891" s="120" customFormat="1" x14ac:dyDescent="0.3"/>
    <row r="5892" s="120" customFormat="1" x14ac:dyDescent="0.3"/>
    <row r="5893" s="120" customFormat="1" x14ac:dyDescent="0.3"/>
    <row r="5894" s="120" customFormat="1" x14ac:dyDescent="0.3"/>
    <row r="5895" s="120" customFormat="1" x14ac:dyDescent="0.3"/>
    <row r="5896" s="120" customFormat="1" x14ac:dyDescent="0.3"/>
    <row r="5897" s="120" customFormat="1" x14ac:dyDescent="0.3"/>
    <row r="5898" s="120" customFormat="1" x14ac:dyDescent="0.3"/>
    <row r="5899" s="120" customFormat="1" x14ac:dyDescent="0.3"/>
    <row r="5900" s="120" customFormat="1" x14ac:dyDescent="0.3"/>
    <row r="5901" s="120" customFormat="1" x14ac:dyDescent="0.3"/>
    <row r="5902" s="120" customFormat="1" x14ac:dyDescent="0.3"/>
    <row r="5903" s="120" customFormat="1" x14ac:dyDescent="0.3"/>
    <row r="5904" s="120" customFormat="1" x14ac:dyDescent="0.3"/>
    <row r="5905" s="120" customFormat="1" x14ac:dyDescent="0.3"/>
    <row r="5906" s="120" customFormat="1" x14ac:dyDescent="0.3"/>
    <row r="5907" s="120" customFormat="1" x14ac:dyDescent="0.3"/>
    <row r="5908" s="120" customFormat="1" x14ac:dyDescent="0.3"/>
    <row r="5909" s="120" customFormat="1" x14ac:dyDescent="0.3"/>
    <row r="5910" s="120" customFormat="1" x14ac:dyDescent="0.3"/>
    <row r="5911" s="120" customFormat="1" x14ac:dyDescent="0.3"/>
    <row r="5912" s="120" customFormat="1" x14ac:dyDescent="0.3"/>
    <row r="5913" s="120" customFormat="1" x14ac:dyDescent="0.3"/>
    <row r="5914" s="120" customFormat="1" x14ac:dyDescent="0.3"/>
    <row r="5915" s="120" customFormat="1" x14ac:dyDescent="0.3"/>
    <row r="5916" s="120" customFormat="1" x14ac:dyDescent="0.3"/>
    <row r="5917" s="120" customFormat="1" x14ac:dyDescent="0.3"/>
    <row r="5918" s="120" customFormat="1" x14ac:dyDescent="0.3"/>
    <row r="5919" s="120" customFormat="1" x14ac:dyDescent="0.3"/>
    <row r="5920" s="120" customFormat="1" x14ac:dyDescent="0.3"/>
    <row r="5921" s="120" customFormat="1" x14ac:dyDescent="0.3"/>
    <row r="5922" s="120" customFormat="1" x14ac:dyDescent="0.3"/>
    <row r="5923" s="120" customFormat="1" x14ac:dyDescent="0.3"/>
    <row r="5924" s="120" customFormat="1" x14ac:dyDescent="0.3"/>
    <row r="5925" s="120" customFormat="1" x14ac:dyDescent="0.3"/>
    <row r="5926" s="120" customFormat="1" x14ac:dyDescent="0.3"/>
    <row r="5927" s="120" customFormat="1" x14ac:dyDescent="0.3"/>
    <row r="5928" s="120" customFormat="1" x14ac:dyDescent="0.3"/>
    <row r="5929" s="120" customFormat="1" x14ac:dyDescent="0.3"/>
    <row r="5930" s="120" customFormat="1" x14ac:dyDescent="0.3"/>
    <row r="5931" s="120" customFormat="1" x14ac:dyDescent="0.3"/>
    <row r="5932" s="120" customFormat="1" x14ac:dyDescent="0.3"/>
    <row r="5933" s="120" customFormat="1" x14ac:dyDescent="0.3"/>
    <row r="5934" s="120" customFormat="1" x14ac:dyDescent="0.3"/>
    <row r="5935" s="120" customFormat="1" x14ac:dyDescent="0.3"/>
    <row r="5936" s="120" customFormat="1" x14ac:dyDescent="0.3"/>
    <row r="5937" s="120" customFormat="1" x14ac:dyDescent="0.3"/>
    <row r="5938" s="120" customFormat="1" x14ac:dyDescent="0.3"/>
    <row r="5939" s="120" customFormat="1" x14ac:dyDescent="0.3"/>
    <row r="5940" s="120" customFormat="1" x14ac:dyDescent="0.3"/>
    <row r="5941" s="120" customFormat="1" x14ac:dyDescent="0.3"/>
    <row r="5942" s="120" customFormat="1" x14ac:dyDescent="0.3"/>
    <row r="5943" s="120" customFormat="1" x14ac:dyDescent="0.3"/>
    <row r="5944" s="120" customFormat="1" x14ac:dyDescent="0.3"/>
    <row r="5945" s="120" customFormat="1" x14ac:dyDescent="0.3"/>
    <row r="5946" s="120" customFormat="1" x14ac:dyDescent="0.3"/>
    <row r="5947" s="120" customFormat="1" x14ac:dyDescent="0.3"/>
    <row r="5948" s="120" customFormat="1" x14ac:dyDescent="0.3"/>
    <row r="5949" s="120" customFormat="1" x14ac:dyDescent="0.3"/>
    <row r="5950" s="120" customFormat="1" x14ac:dyDescent="0.3"/>
    <row r="5951" s="120" customFormat="1" x14ac:dyDescent="0.3"/>
    <row r="5952" s="120" customFormat="1" x14ac:dyDescent="0.3"/>
    <row r="5953" s="120" customFormat="1" x14ac:dyDescent="0.3"/>
    <row r="5954" s="120" customFormat="1" x14ac:dyDescent="0.3"/>
    <row r="5955" s="120" customFormat="1" x14ac:dyDescent="0.3"/>
    <row r="5956" s="120" customFormat="1" x14ac:dyDescent="0.3"/>
    <row r="5957" s="120" customFormat="1" x14ac:dyDescent="0.3"/>
    <row r="5958" s="120" customFormat="1" x14ac:dyDescent="0.3"/>
    <row r="5959" s="120" customFormat="1" x14ac:dyDescent="0.3"/>
    <row r="5960" s="120" customFormat="1" x14ac:dyDescent="0.3"/>
    <row r="5961" s="120" customFormat="1" x14ac:dyDescent="0.3"/>
    <row r="5962" s="120" customFormat="1" x14ac:dyDescent="0.3"/>
    <row r="5963" s="120" customFormat="1" x14ac:dyDescent="0.3"/>
    <row r="5964" s="120" customFormat="1" x14ac:dyDescent="0.3"/>
    <row r="5965" s="120" customFormat="1" x14ac:dyDescent="0.3"/>
    <row r="5966" s="120" customFormat="1" x14ac:dyDescent="0.3"/>
    <row r="5967" s="120" customFormat="1" x14ac:dyDescent="0.3"/>
    <row r="5968" s="120" customFormat="1" x14ac:dyDescent="0.3"/>
    <row r="5969" s="120" customFormat="1" x14ac:dyDescent="0.3"/>
    <row r="5970" s="120" customFormat="1" x14ac:dyDescent="0.3"/>
    <row r="5971" s="120" customFormat="1" x14ac:dyDescent="0.3"/>
    <row r="5972" s="120" customFormat="1" x14ac:dyDescent="0.3"/>
    <row r="5973" s="120" customFormat="1" x14ac:dyDescent="0.3"/>
    <row r="5974" s="120" customFormat="1" x14ac:dyDescent="0.3"/>
    <row r="5975" s="120" customFormat="1" x14ac:dyDescent="0.3"/>
    <row r="5976" s="120" customFormat="1" x14ac:dyDescent="0.3"/>
    <row r="5977" s="120" customFormat="1" x14ac:dyDescent="0.3"/>
    <row r="5978" s="120" customFormat="1" x14ac:dyDescent="0.3"/>
    <row r="5979" s="120" customFormat="1" x14ac:dyDescent="0.3"/>
    <row r="5980" s="120" customFormat="1" x14ac:dyDescent="0.3"/>
    <row r="5981" s="120" customFormat="1" x14ac:dyDescent="0.3"/>
    <row r="5982" s="120" customFormat="1" x14ac:dyDescent="0.3"/>
    <row r="5983" s="120" customFormat="1" x14ac:dyDescent="0.3"/>
    <row r="5984" s="120" customFormat="1" x14ac:dyDescent="0.3"/>
    <row r="5985" s="120" customFormat="1" x14ac:dyDescent="0.3"/>
    <row r="5986" s="120" customFormat="1" x14ac:dyDescent="0.3"/>
    <row r="5987" s="120" customFormat="1" x14ac:dyDescent="0.3"/>
    <row r="5988" s="120" customFormat="1" x14ac:dyDescent="0.3"/>
    <row r="5989" s="120" customFormat="1" x14ac:dyDescent="0.3"/>
    <row r="5990" s="120" customFormat="1" x14ac:dyDescent="0.3"/>
    <row r="5991" s="120" customFormat="1" x14ac:dyDescent="0.3"/>
    <row r="5992" s="120" customFormat="1" x14ac:dyDescent="0.3"/>
    <row r="5993" s="120" customFormat="1" x14ac:dyDescent="0.3"/>
    <row r="5994" s="120" customFormat="1" x14ac:dyDescent="0.3"/>
    <row r="5995" s="120" customFormat="1" x14ac:dyDescent="0.3"/>
    <row r="5996" s="120" customFormat="1" x14ac:dyDescent="0.3"/>
    <row r="5997" s="120" customFormat="1" x14ac:dyDescent="0.3"/>
    <row r="5998" s="120" customFormat="1" x14ac:dyDescent="0.3"/>
    <row r="5999" s="120" customFormat="1" x14ac:dyDescent="0.3"/>
    <row r="6000" s="120" customFormat="1" x14ac:dyDescent="0.3"/>
    <row r="6001" s="120" customFormat="1" x14ac:dyDescent="0.3"/>
    <row r="6002" s="120" customFormat="1" x14ac:dyDescent="0.3"/>
    <row r="6003" s="120" customFormat="1" x14ac:dyDescent="0.3"/>
    <row r="6004" s="120" customFormat="1" x14ac:dyDescent="0.3"/>
    <row r="6005" s="120" customFormat="1" x14ac:dyDescent="0.3"/>
    <row r="6006" s="120" customFormat="1" x14ac:dyDescent="0.3"/>
    <row r="6007" s="120" customFormat="1" x14ac:dyDescent="0.3"/>
    <row r="6008" s="120" customFormat="1" x14ac:dyDescent="0.3"/>
    <row r="6009" s="120" customFormat="1" x14ac:dyDescent="0.3"/>
    <row r="6010" s="120" customFormat="1" x14ac:dyDescent="0.3"/>
    <row r="6011" s="120" customFormat="1" x14ac:dyDescent="0.3"/>
    <row r="6012" s="120" customFormat="1" x14ac:dyDescent="0.3"/>
    <row r="6013" s="120" customFormat="1" x14ac:dyDescent="0.3"/>
    <row r="6014" s="120" customFormat="1" x14ac:dyDescent="0.3"/>
    <row r="6015" s="120" customFormat="1" x14ac:dyDescent="0.3"/>
    <row r="6016" s="120" customFormat="1" x14ac:dyDescent="0.3"/>
    <row r="6017" s="120" customFormat="1" x14ac:dyDescent="0.3"/>
    <row r="6018" s="120" customFormat="1" x14ac:dyDescent="0.3"/>
    <row r="6019" s="120" customFormat="1" x14ac:dyDescent="0.3"/>
    <row r="6020" s="120" customFormat="1" x14ac:dyDescent="0.3"/>
    <row r="6021" s="120" customFormat="1" x14ac:dyDescent="0.3"/>
    <row r="6022" s="120" customFormat="1" x14ac:dyDescent="0.3"/>
    <row r="6023" s="120" customFormat="1" x14ac:dyDescent="0.3"/>
    <row r="6024" s="120" customFormat="1" x14ac:dyDescent="0.3"/>
    <row r="6025" s="120" customFormat="1" x14ac:dyDescent="0.3"/>
    <row r="6026" s="120" customFormat="1" x14ac:dyDescent="0.3"/>
    <row r="6027" s="120" customFormat="1" x14ac:dyDescent="0.3"/>
    <row r="6028" s="120" customFormat="1" x14ac:dyDescent="0.3"/>
    <row r="6029" s="120" customFormat="1" x14ac:dyDescent="0.3"/>
    <row r="6030" s="120" customFormat="1" x14ac:dyDescent="0.3"/>
    <row r="6031" s="120" customFormat="1" x14ac:dyDescent="0.3"/>
    <row r="6032" s="120" customFormat="1" x14ac:dyDescent="0.3"/>
    <row r="6033" s="120" customFormat="1" x14ac:dyDescent="0.3"/>
    <row r="6034" s="120" customFormat="1" x14ac:dyDescent="0.3"/>
    <row r="6035" s="120" customFormat="1" x14ac:dyDescent="0.3"/>
    <row r="6036" s="120" customFormat="1" x14ac:dyDescent="0.3"/>
    <row r="6037" s="120" customFormat="1" x14ac:dyDescent="0.3"/>
    <row r="6038" s="120" customFormat="1" x14ac:dyDescent="0.3"/>
    <row r="6039" s="120" customFormat="1" x14ac:dyDescent="0.3"/>
    <row r="6040" s="120" customFormat="1" x14ac:dyDescent="0.3"/>
    <row r="6041" s="120" customFormat="1" x14ac:dyDescent="0.3"/>
    <row r="6042" s="120" customFormat="1" x14ac:dyDescent="0.3"/>
    <row r="6043" s="120" customFormat="1" x14ac:dyDescent="0.3"/>
    <row r="6044" s="120" customFormat="1" x14ac:dyDescent="0.3"/>
    <row r="6045" s="120" customFormat="1" x14ac:dyDescent="0.3"/>
    <row r="6046" s="120" customFormat="1" x14ac:dyDescent="0.3"/>
    <row r="6047" s="120" customFormat="1" x14ac:dyDescent="0.3"/>
    <row r="6048" s="120" customFormat="1" x14ac:dyDescent="0.3"/>
    <row r="6049" s="120" customFormat="1" x14ac:dyDescent="0.3"/>
    <row r="6050" s="120" customFormat="1" x14ac:dyDescent="0.3"/>
    <row r="6051" s="120" customFormat="1" x14ac:dyDescent="0.3"/>
    <row r="6052" s="120" customFormat="1" x14ac:dyDescent="0.3"/>
    <row r="6053" s="120" customFormat="1" x14ac:dyDescent="0.3"/>
    <row r="6054" s="120" customFormat="1" x14ac:dyDescent="0.3"/>
    <row r="6055" s="120" customFormat="1" x14ac:dyDescent="0.3"/>
    <row r="6056" s="120" customFormat="1" x14ac:dyDescent="0.3"/>
    <row r="6057" s="120" customFormat="1" x14ac:dyDescent="0.3"/>
    <row r="6058" s="120" customFormat="1" x14ac:dyDescent="0.3"/>
    <row r="6059" s="120" customFormat="1" x14ac:dyDescent="0.3"/>
    <row r="6060" s="120" customFormat="1" x14ac:dyDescent="0.3"/>
    <row r="6061" s="120" customFormat="1" x14ac:dyDescent="0.3"/>
    <row r="6062" s="120" customFormat="1" x14ac:dyDescent="0.3"/>
    <row r="6063" s="120" customFormat="1" x14ac:dyDescent="0.3"/>
    <row r="6064" s="120" customFormat="1" x14ac:dyDescent="0.3"/>
    <row r="6065" s="120" customFormat="1" x14ac:dyDescent="0.3"/>
    <row r="6066" s="120" customFormat="1" x14ac:dyDescent="0.3"/>
    <row r="6067" s="120" customFormat="1" x14ac:dyDescent="0.3"/>
    <row r="6068" s="120" customFormat="1" x14ac:dyDescent="0.3"/>
    <row r="6069" s="120" customFormat="1" x14ac:dyDescent="0.3"/>
    <row r="6070" s="120" customFormat="1" x14ac:dyDescent="0.3"/>
    <row r="6071" s="120" customFormat="1" x14ac:dyDescent="0.3"/>
    <row r="6072" s="120" customFormat="1" x14ac:dyDescent="0.3"/>
    <row r="6073" s="120" customFormat="1" x14ac:dyDescent="0.3"/>
    <row r="6074" s="120" customFormat="1" x14ac:dyDescent="0.3"/>
    <row r="6075" s="120" customFormat="1" x14ac:dyDescent="0.3"/>
    <row r="6076" s="120" customFormat="1" x14ac:dyDescent="0.3"/>
    <row r="6077" s="120" customFormat="1" x14ac:dyDescent="0.3"/>
    <row r="6078" s="120" customFormat="1" x14ac:dyDescent="0.3"/>
    <row r="6079" s="120" customFormat="1" x14ac:dyDescent="0.3"/>
    <row r="6080" s="120" customFormat="1" x14ac:dyDescent="0.3"/>
    <row r="6081" s="120" customFormat="1" x14ac:dyDescent="0.3"/>
    <row r="6082" s="120" customFormat="1" x14ac:dyDescent="0.3"/>
    <row r="6083" s="120" customFormat="1" x14ac:dyDescent="0.3"/>
    <row r="6084" s="120" customFormat="1" x14ac:dyDescent="0.3"/>
    <row r="6085" s="120" customFormat="1" x14ac:dyDescent="0.3"/>
    <row r="6086" s="120" customFormat="1" x14ac:dyDescent="0.3"/>
    <row r="6087" s="120" customFormat="1" x14ac:dyDescent="0.3"/>
    <row r="6088" s="120" customFormat="1" x14ac:dyDescent="0.3"/>
    <row r="6089" s="120" customFormat="1" x14ac:dyDescent="0.3"/>
    <row r="6090" s="120" customFormat="1" x14ac:dyDescent="0.3"/>
    <row r="6091" s="120" customFormat="1" x14ac:dyDescent="0.3"/>
    <row r="6092" s="120" customFormat="1" x14ac:dyDescent="0.3"/>
    <row r="6093" s="120" customFormat="1" x14ac:dyDescent="0.3"/>
    <row r="6094" s="120" customFormat="1" x14ac:dyDescent="0.3"/>
    <row r="6095" s="120" customFormat="1" x14ac:dyDescent="0.3"/>
    <row r="6096" s="120" customFormat="1" x14ac:dyDescent="0.3"/>
    <row r="6097" s="120" customFormat="1" x14ac:dyDescent="0.3"/>
    <row r="6098" s="120" customFormat="1" x14ac:dyDescent="0.3"/>
    <row r="6099" s="120" customFormat="1" x14ac:dyDescent="0.3"/>
    <row r="6100" s="120" customFormat="1" x14ac:dyDescent="0.3"/>
    <row r="6101" s="120" customFormat="1" x14ac:dyDescent="0.3"/>
    <row r="6102" s="120" customFormat="1" x14ac:dyDescent="0.3"/>
    <row r="6103" s="120" customFormat="1" x14ac:dyDescent="0.3"/>
    <row r="6104" s="120" customFormat="1" x14ac:dyDescent="0.3"/>
    <row r="6105" s="120" customFormat="1" x14ac:dyDescent="0.3"/>
    <row r="6106" s="120" customFormat="1" x14ac:dyDescent="0.3"/>
    <row r="6107" s="120" customFormat="1" x14ac:dyDescent="0.3"/>
    <row r="6108" s="120" customFormat="1" x14ac:dyDescent="0.3"/>
    <row r="6109" s="120" customFormat="1" x14ac:dyDescent="0.3"/>
    <row r="6110" s="120" customFormat="1" x14ac:dyDescent="0.3"/>
    <row r="6111" s="120" customFormat="1" x14ac:dyDescent="0.3"/>
    <row r="6112" s="120" customFormat="1" x14ac:dyDescent="0.3"/>
    <row r="6113" s="120" customFormat="1" x14ac:dyDescent="0.3"/>
    <row r="6114" s="120" customFormat="1" x14ac:dyDescent="0.3"/>
    <row r="6115" s="120" customFormat="1" x14ac:dyDescent="0.3"/>
    <row r="6116" s="120" customFormat="1" x14ac:dyDescent="0.3"/>
    <row r="6117" s="120" customFormat="1" x14ac:dyDescent="0.3"/>
    <row r="6118" s="120" customFormat="1" x14ac:dyDescent="0.3"/>
    <row r="6119" s="120" customFormat="1" x14ac:dyDescent="0.3"/>
    <row r="6120" s="120" customFormat="1" x14ac:dyDescent="0.3"/>
    <row r="6121" s="120" customFormat="1" x14ac:dyDescent="0.3"/>
    <row r="6122" s="120" customFormat="1" x14ac:dyDescent="0.3"/>
    <row r="6123" s="120" customFormat="1" x14ac:dyDescent="0.3"/>
    <row r="6124" s="120" customFormat="1" x14ac:dyDescent="0.3"/>
    <row r="6125" s="120" customFormat="1" x14ac:dyDescent="0.3"/>
    <row r="6126" s="120" customFormat="1" x14ac:dyDescent="0.3"/>
    <row r="6127" s="120" customFormat="1" x14ac:dyDescent="0.3"/>
    <row r="6128" s="120" customFormat="1" x14ac:dyDescent="0.3"/>
    <row r="6129" s="120" customFormat="1" x14ac:dyDescent="0.3"/>
    <row r="6130" s="120" customFormat="1" x14ac:dyDescent="0.3"/>
    <row r="6131" s="120" customFormat="1" x14ac:dyDescent="0.3"/>
    <row r="6132" s="120" customFormat="1" x14ac:dyDescent="0.3"/>
    <row r="6133" s="120" customFormat="1" x14ac:dyDescent="0.3"/>
    <row r="6134" s="120" customFormat="1" x14ac:dyDescent="0.3"/>
    <row r="6135" s="120" customFormat="1" x14ac:dyDescent="0.3"/>
    <row r="6136" s="120" customFormat="1" x14ac:dyDescent="0.3"/>
    <row r="6137" s="120" customFormat="1" x14ac:dyDescent="0.3"/>
    <row r="6138" s="120" customFormat="1" x14ac:dyDescent="0.3"/>
    <row r="6139" s="120" customFormat="1" x14ac:dyDescent="0.3"/>
    <row r="6140" s="120" customFormat="1" x14ac:dyDescent="0.3"/>
    <row r="6141" s="120" customFormat="1" x14ac:dyDescent="0.3"/>
    <row r="6142" s="120" customFormat="1" x14ac:dyDescent="0.3"/>
    <row r="6143" s="120" customFormat="1" x14ac:dyDescent="0.3"/>
    <row r="6144" s="120" customFormat="1" x14ac:dyDescent="0.3"/>
    <row r="6145" s="120" customFormat="1" x14ac:dyDescent="0.3"/>
    <row r="6146" s="120" customFormat="1" x14ac:dyDescent="0.3"/>
    <row r="6147" s="120" customFormat="1" x14ac:dyDescent="0.3"/>
    <row r="6148" s="120" customFormat="1" x14ac:dyDescent="0.3"/>
    <row r="6149" s="120" customFormat="1" x14ac:dyDescent="0.3"/>
    <row r="6150" s="120" customFormat="1" x14ac:dyDescent="0.3"/>
    <row r="6151" s="120" customFormat="1" x14ac:dyDescent="0.3"/>
    <row r="6152" s="120" customFormat="1" x14ac:dyDescent="0.3"/>
    <row r="6153" s="120" customFormat="1" x14ac:dyDescent="0.3"/>
    <row r="6154" s="120" customFormat="1" x14ac:dyDescent="0.3"/>
    <row r="6155" s="120" customFormat="1" x14ac:dyDescent="0.3"/>
    <row r="6156" s="120" customFormat="1" x14ac:dyDescent="0.3"/>
    <row r="6157" s="120" customFormat="1" x14ac:dyDescent="0.3"/>
    <row r="6158" s="120" customFormat="1" x14ac:dyDescent="0.3"/>
    <row r="6159" s="120" customFormat="1" x14ac:dyDescent="0.3"/>
    <row r="6160" s="120" customFormat="1" x14ac:dyDescent="0.3"/>
    <row r="6161" s="120" customFormat="1" x14ac:dyDescent="0.3"/>
    <row r="6162" s="120" customFormat="1" x14ac:dyDescent="0.3"/>
    <row r="6163" s="120" customFormat="1" x14ac:dyDescent="0.3"/>
    <row r="6164" s="120" customFormat="1" x14ac:dyDescent="0.3"/>
    <row r="6165" s="120" customFormat="1" x14ac:dyDescent="0.3"/>
    <row r="6166" s="120" customFormat="1" x14ac:dyDescent="0.3"/>
    <row r="6167" s="120" customFormat="1" x14ac:dyDescent="0.3"/>
    <row r="6168" s="120" customFormat="1" x14ac:dyDescent="0.3"/>
    <row r="6169" s="120" customFormat="1" x14ac:dyDescent="0.3"/>
    <row r="6170" s="120" customFormat="1" x14ac:dyDescent="0.3"/>
    <row r="6171" s="120" customFormat="1" x14ac:dyDescent="0.3"/>
    <row r="6172" s="120" customFormat="1" x14ac:dyDescent="0.3"/>
    <row r="6173" s="120" customFormat="1" x14ac:dyDescent="0.3"/>
    <row r="6174" s="120" customFormat="1" x14ac:dyDescent="0.3"/>
    <row r="6175" s="120" customFormat="1" x14ac:dyDescent="0.3"/>
    <row r="6176" s="120" customFormat="1" x14ac:dyDescent="0.3"/>
    <row r="6177" s="120" customFormat="1" x14ac:dyDescent="0.3"/>
    <row r="6178" s="120" customFormat="1" x14ac:dyDescent="0.3"/>
    <row r="6179" s="120" customFormat="1" x14ac:dyDescent="0.3"/>
    <row r="6180" s="120" customFormat="1" x14ac:dyDescent="0.3"/>
    <row r="6181" s="120" customFormat="1" x14ac:dyDescent="0.3"/>
    <row r="6182" s="120" customFormat="1" x14ac:dyDescent="0.3"/>
    <row r="6183" s="120" customFormat="1" x14ac:dyDescent="0.3"/>
    <row r="6184" s="120" customFormat="1" x14ac:dyDescent="0.3"/>
    <row r="6185" s="120" customFormat="1" x14ac:dyDescent="0.3"/>
    <row r="6186" s="120" customFormat="1" x14ac:dyDescent="0.3"/>
    <row r="6187" s="120" customFormat="1" x14ac:dyDescent="0.3"/>
    <row r="6188" s="120" customFormat="1" x14ac:dyDescent="0.3"/>
    <row r="6189" s="120" customFormat="1" x14ac:dyDescent="0.3"/>
    <row r="6190" s="120" customFormat="1" x14ac:dyDescent="0.3"/>
    <row r="6191" s="120" customFormat="1" x14ac:dyDescent="0.3"/>
    <row r="6192" s="120" customFormat="1" x14ac:dyDescent="0.3"/>
    <row r="6193" s="120" customFormat="1" x14ac:dyDescent="0.3"/>
    <row r="6194" s="120" customFormat="1" x14ac:dyDescent="0.3"/>
    <row r="6195" s="120" customFormat="1" x14ac:dyDescent="0.3"/>
    <row r="6196" s="120" customFormat="1" x14ac:dyDescent="0.3"/>
    <row r="6197" s="120" customFormat="1" x14ac:dyDescent="0.3"/>
    <row r="6198" s="120" customFormat="1" x14ac:dyDescent="0.3"/>
    <row r="6199" s="120" customFormat="1" x14ac:dyDescent="0.3"/>
    <row r="6200" s="120" customFormat="1" x14ac:dyDescent="0.3"/>
    <row r="6201" s="120" customFormat="1" x14ac:dyDescent="0.3"/>
    <row r="6202" s="120" customFormat="1" x14ac:dyDescent="0.3"/>
    <row r="6203" s="120" customFormat="1" x14ac:dyDescent="0.3"/>
    <row r="6204" s="120" customFormat="1" x14ac:dyDescent="0.3"/>
    <row r="6205" s="120" customFormat="1" x14ac:dyDescent="0.3"/>
    <row r="6206" s="120" customFormat="1" x14ac:dyDescent="0.3"/>
    <row r="6207" s="120" customFormat="1" x14ac:dyDescent="0.3"/>
    <row r="6208" s="120" customFormat="1" x14ac:dyDescent="0.3"/>
    <row r="6209" s="120" customFormat="1" x14ac:dyDescent="0.3"/>
    <row r="6210" s="120" customFormat="1" x14ac:dyDescent="0.3"/>
    <row r="6211" s="120" customFormat="1" x14ac:dyDescent="0.3"/>
    <row r="6212" s="120" customFormat="1" x14ac:dyDescent="0.3"/>
    <row r="6213" s="120" customFormat="1" x14ac:dyDescent="0.3"/>
    <row r="6214" s="120" customFormat="1" x14ac:dyDescent="0.3"/>
    <row r="6215" s="120" customFormat="1" x14ac:dyDescent="0.3"/>
    <row r="6216" s="120" customFormat="1" x14ac:dyDescent="0.3"/>
    <row r="6217" s="120" customFormat="1" x14ac:dyDescent="0.3"/>
    <row r="6218" s="120" customFormat="1" x14ac:dyDescent="0.3"/>
    <row r="6219" s="120" customFormat="1" x14ac:dyDescent="0.3"/>
    <row r="6220" s="120" customFormat="1" x14ac:dyDescent="0.3"/>
    <row r="6221" s="120" customFormat="1" x14ac:dyDescent="0.3"/>
    <row r="6222" s="120" customFormat="1" x14ac:dyDescent="0.3"/>
    <row r="6223" s="120" customFormat="1" x14ac:dyDescent="0.3"/>
    <row r="6224" s="120" customFormat="1" x14ac:dyDescent="0.3"/>
    <row r="6225" s="120" customFormat="1" x14ac:dyDescent="0.3"/>
    <row r="6226" s="120" customFormat="1" x14ac:dyDescent="0.3"/>
    <row r="6227" s="120" customFormat="1" x14ac:dyDescent="0.3"/>
    <row r="6228" s="120" customFormat="1" x14ac:dyDescent="0.3"/>
    <row r="6229" s="120" customFormat="1" x14ac:dyDescent="0.3"/>
    <row r="6230" s="120" customFormat="1" x14ac:dyDescent="0.3"/>
    <row r="6231" s="120" customFormat="1" x14ac:dyDescent="0.3"/>
    <row r="6232" s="120" customFormat="1" x14ac:dyDescent="0.3"/>
    <row r="6233" s="120" customFormat="1" x14ac:dyDescent="0.3"/>
    <row r="6234" s="120" customFormat="1" x14ac:dyDescent="0.3"/>
    <row r="6235" s="120" customFormat="1" x14ac:dyDescent="0.3"/>
    <row r="6236" s="120" customFormat="1" x14ac:dyDescent="0.3"/>
    <row r="6237" s="120" customFormat="1" x14ac:dyDescent="0.3"/>
    <row r="6238" s="120" customFormat="1" x14ac:dyDescent="0.3"/>
    <row r="6239" s="120" customFormat="1" x14ac:dyDescent="0.3"/>
    <row r="6240" s="120" customFormat="1" x14ac:dyDescent="0.3"/>
    <row r="6241" s="120" customFormat="1" x14ac:dyDescent="0.3"/>
    <row r="6242" s="120" customFormat="1" x14ac:dyDescent="0.3"/>
    <row r="6243" s="120" customFormat="1" x14ac:dyDescent="0.3"/>
    <row r="6244" s="120" customFormat="1" x14ac:dyDescent="0.3"/>
    <row r="6245" s="120" customFormat="1" x14ac:dyDescent="0.3"/>
    <row r="6246" s="120" customFormat="1" x14ac:dyDescent="0.3"/>
    <row r="6247" s="120" customFormat="1" x14ac:dyDescent="0.3"/>
    <row r="6248" s="120" customFormat="1" x14ac:dyDescent="0.3"/>
    <row r="6249" s="120" customFormat="1" x14ac:dyDescent="0.3"/>
    <row r="6250" s="120" customFormat="1" x14ac:dyDescent="0.3"/>
    <row r="6251" s="120" customFormat="1" x14ac:dyDescent="0.3"/>
    <row r="6252" s="120" customFormat="1" x14ac:dyDescent="0.3"/>
    <row r="6253" s="120" customFormat="1" x14ac:dyDescent="0.3"/>
    <row r="6254" s="120" customFormat="1" x14ac:dyDescent="0.3"/>
    <row r="6255" s="120" customFormat="1" x14ac:dyDescent="0.3"/>
    <row r="6256" s="120" customFormat="1" x14ac:dyDescent="0.3"/>
    <row r="6257" s="120" customFormat="1" x14ac:dyDescent="0.3"/>
    <row r="6258" s="120" customFormat="1" x14ac:dyDescent="0.3"/>
    <row r="6259" s="120" customFormat="1" x14ac:dyDescent="0.3"/>
    <row r="6260" s="120" customFormat="1" x14ac:dyDescent="0.3"/>
    <row r="6261" s="120" customFormat="1" x14ac:dyDescent="0.3"/>
    <row r="6262" s="120" customFormat="1" x14ac:dyDescent="0.3"/>
    <row r="6263" s="120" customFormat="1" x14ac:dyDescent="0.3"/>
    <row r="6264" s="120" customFormat="1" x14ac:dyDescent="0.3"/>
    <row r="6265" s="120" customFormat="1" x14ac:dyDescent="0.3"/>
    <row r="6266" s="120" customFormat="1" x14ac:dyDescent="0.3"/>
    <row r="6267" s="120" customFormat="1" x14ac:dyDescent="0.3"/>
    <row r="6268" s="120" customFormat="1" x14ac:dyDescent="0.3"/>
    <row r="6269" s="120" customFormat="1" x14ac:dyDescent="0.3"/>
    <row r="6270" s="120" customFormat="1" x14ac:dyDescent="0.3"/>
    <row r="6271" s="120" customFormat="1" x14ac:dyDescent="0.3"/>
    <row r="6272" s="120" customFormat="1" x14ac:dyDescent="0.3"/>
    <row r="6273" s="120" customFormat="1" x14ac:dyDescent="0.3"/>
    <row r="6274" s="120" customFormat="1" x14ac:dyDescent="0.3"/>
    <row r="6275" s="120" customFormat="1" x14ac:dyDescent="0.3"/>
    <row r="6276" s="120" customFormat="1" x14ac:dyDescent="0.3"/>
    <row r="6277" s="120" customFormat="1" x14ac:dyDescent="0.3"/>
    <row r="6278" s="120" customFormat="1" x14ac:dyDescent="0.3"/>
    <row r="6279" s="120" customFormat="1" x14ac:dyDescent="0.3"/>
    <row r="6280" s="120" customFormat="1" x14ac:dyDescent="0.3"/>
    <row r="6281" s="120" customFormat="1" x14ac:dyDescent="0.3"/>
    <row r="6282" s="120" customFormat="1" x14ac:dyDescent="0.3"/>
    <row r="6283" s="120" customFormat="1" x14ac:dyDescent="0.3"/>
    <row r="6284" s="120" customFormat="1" x14ac:dyDescent="0.3"/>
    <row r="6285" s="120" customFormat="1" x14ac:dyDescent="0.3"/>
    <row r="6286" s="120" customFormat="1" x14ac:dyDescent="0.3"/>
    <row r="6287" s="120" customFormat="1" x14ac:dyDescent="0.3"/>
    <row r="6288" s="120" customFormat="1" x14ac:dyDescent="0.3"/>
    <row r="6289" s="120" customFormat="1" x14ac:dyDescent="0.3"/>
    <row r="6290" s="120" customFormat="1" x14ac:dyDescent="0.3"/>
    <row r="6291" s="120" customFormat="1" x14ac:dyDescent="0.3"/>
    <row r="6292" s="120" customFormat="1" x14ac:dyDescent="0.3"/>
    <row r="6293" s="120" customFormat="1" x14ac:dyDescent="0.3"/>
    <row r="6294" s="120" customFormat="1" x14ac:dyDescent="0.3"/>
    <row r="6295" s="120" customFormat="1" x14ac:dyDescent="0.3"/>
    <row r="6296" s="120" customFormat="1" x14ac:dyDescent="0.3"/>
    <row r="6297" s="120" customFormat="1" x14ac:dyDescent="0.3"/>
    <row r="6298" s="120" customFormat="1" x14ac:dyDescent="0.3"/>
    <row r="6299" s="120" customFormat="1" x14ac:dyDescent="0.3"/>
    <row r="6300" s="120" customFormat="1" x14ac:dyDescent="0.3"/>
    <row r="6301" s="120" customFormat="1" x14ac:dyDescent="0.3"/>
    <row r="6302" s="120" customFormat="1" x14ac:dyDescent="0.3"/>
    <row r="6303" s="120" customFormat="1" x14ac:dyDescent="0.3"/>
    <row r="6304" s="120" customFormat="1" x14ac:dyDescent="0.3"/>
    <row r="6305" s="120" customFormat="1" x14ac:dyDescent="0.3"/>
    <row r="6306" s="120" customFormat="1" x14ac:dyDescent="0.3"/>
    <row r="6307" s="120" customFormat="1" x14ac:dyDescent="0.3"/>
    <row r="6308" s="120" customFormat="1" x14ac:dyDescent="0.3"/>
    <row r="6309" s="120" customFormat="1" x14ac:dyDescent="0.3"/>
    <row r="6310" s="120" customFormat="1" x14ac:dyDescent="0.3"/>
    <row r="6311" s="120" customFormat="1" x14ac:dyDescent="0.3"/>
    <row r="6312" s="120" customFormat="1" x14ac:dyDescent="0.3"/>
    <row r="6313" s="120" customFormat="1" x14ac:dyDescent="0.3"/>
    <row r="6314" s="120" customFormat="1" x14ac:dyDescent="0.3"/>
    <row r="6315" s="120" customFormat="1" x14ac:dyDescent="0.3"/>
    <row r="6316" s="120" customFormat="1" x14ac:dyDescent="0.3"/>
    <row r="6317" s="120" customFormat="1" x14ac:dyDescent="0.3"/>
    <row r="6318" s="120" customFormat="1" x14ac:dyDescent="0.3"/>
    <row r="6319" s="120" customFormat="1" x14ac:dyDescent="0.3"/>
    <row r="6320" s="120" customFormat="1" x14ac:dyDescent="0.3"/>
    <row r="6321" s="120" customFormat="1" x14ac:dyDescent="0.3"/>
    <row r="6322" s="120" customFormat="1" x14ac:dyDescent="0.3"/>
    <row r="6323" s="120" customFormat="1" x14ac:dyDescent="0.3"/>
    <row r="6324" s="120" customFormat="1" x14ac:dyDescent="0.3"/>
    <row r="6325" s="120" customFormat="1" x14ac:dyDescent="0.3"/>
    <row r="6326" s="120" customFormat="1" x14ac:dyDescent="0.3"/>
    <row r="6327" s="120" customFormat="1" x14ac:dyDescent="0.3"/>
    <row r="6328" s="120" customFormat="1" x14ac:dyDescent="0.3"/>
    <row r="6329" s="120" customFormat="1" x14ac:dyDescent="0.3"/>
    <row r="6330" s="120" customFormat="1" x14ac:dyDescent="0.3"/>
    <row r="6331" s="120" customFormat="1" x14ac:dyDescent="0.3"/>
    <row r="6332" s="120" customFormat="1" x14ac:dyDescent="0.3"/>
    <row r="6333" s="120" customFormat="1" x14ac:dyDescent="0.3"/>
    <row r="6334" s="120" customFormat="1" x14ac:dyDescent="0.3"/>
    <row r="6335" s="120" customFormat="1" x14ac:dyDescent="0.3"/>
    <row r="6336" s="120" customFormat="1" x14ac:dyDescent="0.3"/>
    <row r="6337" s="120" customFormat="1" x14ac:dyDescent="0.3"/>
    <row r="6338" s="120" customFormat="1" x14ac:dyDescent="0.3"/>
    <row r="6339" s="120" customFormat="1" x14ac:dyDescent="0.3"/>
    <row r="6340" s="120" customFormat="1" x14ac:dyDescent="0.3"/>
    <row r="6341" s="120" customFormat="1" x14ac:dyDescent="0.3"/>
    <row r="6342" s="120" customFormat="1" x14ac:dyDescent="0.3"/>
    <row r="6343" s="120" customFormat="1" x14ac:dyDescent="0.3"/>
    <row r="6344" s="120" customFormat="1" x14ac:dyDescent="0.3"/>
    <row r="6345" s="120" customFormat="1" x14ac:dyDescent="0.3"/>
    <row r="6346" s="120" customFormat="1" x14ac:dyDescent="0.3"/>
    <row r="6347" s="120" customFormat="1" x14ac:dyDescent="0.3"/>
    <row r="6348" s="120" customFormat="1" x14ac:dyDescent="0.3"/>
    <row r="6349" s="120" customFormat="1" x14ac:dyDescent="0.3"/>
    <row r="6350" s="120" customFormat="1" x14ac:dyDescent="0.3"/>
    <row r="6351" s="120" customFormat="1" x14ac:dyDescent="0.3"/>
    <row r="6352" s="120" customFormat="1" x14ac:dyDescent="0.3"/>
    <row r="6353" s="120" customFormat="1" x14ac:dyDescent="0.3"/>
    <row r="6354" s="120" customFormat="1" x14ac:dyDescent="0.3"/>
    <row r="6355" s="120" customFormat="1" x14ac:dyDescent="0.3"/>
    <row r="6356" s="120" customFormat="1" x14ac:dyDescent="0.3"/>
    <row r="6357" s="120" customFormat="1" x14ac:dyDescent="0.3"/>
    <row r="6358" s="120" customFormat="1" x14ac:dyDescent="0.3"/>
    <row r="6359" s="120" customFormat="1" x14ac:dyDescent="0.3"/>
    <row r="6360" s="120" customFormat="1" x14ac:dyDescent="0.3"/>
    <row r="6361" s="120" customFormat="1" x14ac:dyDescent="0.3"/>
    <row r="6362" s="120" customFormat="1" x14ac:dyDescent="0.3"/>
    <row r="6363" s="120" customFormat="1" x14ac:dyDescent="0.3"/>
    <row r="6364" s="120" customFormat="1" x14ac:dyDescent="0.3"/>
    <row r="6365" s="120" customFormat="1" x14ac:dyDescent="0.3"/>
    <row r="6366" s="120" customFormat="1" x14ac:dyDescent="0.3"/>
    <row r="6367" s="120" customFormat="1" x14ac:dyDescent="0.3"/>
    <row r="6368" s="120" customFormat="1" x14ac:dyDescent="0.3"/>
    <row r="6369" s="120" customFormat="1" x14ac:dyDescent="0.3"/>
    <row r="6370" s="120" customFormat="1" x14ac:dyDescent="0.3"/>
    <row r="6371" s="120" customFormat="1" x14ac:dyDescent="0.3"/>
    <row r="6372" s="120" customFormat="1" x14ac:dyDescent="0.3"/>
    <row r="6373" s="120" customFormat="1" x14ac:dyDescent="0.3"/>
    <row r="6374" s="120" customFormat="1" x14ac:dyDescent="0.3"/>
    <row r="6375" s="120" customFormat="1" x14ac:dyDescent="0.3"/>
    <row r="6376" s="120" customFormat="1" x14ac:dyDescent="0.3"/>
    <row r="6377" s="120" customFormat="1" x14ac:dyDescent="0.3"/>
    <row r="6378" s="120" customFormat="1" x14ac:dyDescent="0.3"/>
    <row r="6379" s="120" customFormat="1" x14ac:dyDescent="0.3"/>
    <row r="6380" s="120" customFormat="1" x14ac:dyDescent="0.3"/>
    <row r="6381" s="120" customFormat="1" x14ac:dyDescent="0.3"/>
    <row r="6382" s="120" customFormat="1" x14ac:dyDescent="0.3"/>
    <row r="6383" s="120" customFormat="1" x14ac:dyDescent="0.3"/>
    <row r="6384" s="120" customFormat="1" x14ac:dyDescent="0.3"/>
    <row r="6385" s="120" customFormat="1" x14ac:dyDescent="0.3"/>
    <row r="6386" s="120" customFormat="1" x14ac:dyDescent="0.3"/>
    <row r="6387" s="120" customFormat="1" x14ac:dyDescent="0.3"/>
    <row r="6388" s="120" customFormat="1" x14ac:dyDescent="0.3"/>
    <row r="6389" s="120" customFormat="1" x14ac:dyDescent="0.3"/>
    <row r="6390" s="120" customFormat="1" x14ac:dyDescent="0.3"/>
    <row r="6391" s="120" customFormat="1" x14ac:dyDescent="0.3"/>
    <row r="6392" s="120" customFormat="1" x14ac:dyDescent="0.3"/>
    <row r="6393" s="120" customFormat="1" x14ac:dyDescent="0.3"/>
    <row r="6394" s="120" customFormat="1" x14ac:dyDescent="0.3"/>
    <row r="6395" s="120" customFormat="1" x14ac:dyDescent="0.3"/>
    <row r="6396" s="120" customFormat="1" x14ac:dyDescent="0.3"/>
    <row r="6397" s="120" customFormat="1" x14ac:dyDescent="0.3"/>
    <row r="6398" s="120" customFormat="1" x14ac:dyDescent="0.3"/>
    <row r="6399" s="120" customFormat="1" x14ac:dyDescent="0.3"/>
    <row r="6400" s="120" customFormat="1" x14ac:dyDescent="0.3"/>
    <row r="6401" s="120" customFormat="1" x14ac:dyDescent="0.3"/>
    <row r="6402" s="120" customFormat="1" x14ac:dyDescent="0.3"/>
    <row r="6403" s="120" customFormat="1" x14ac:dyDescent="0.3"/>
    <row r="6404" s="120" customFormat="1" x14ac:dyDescent="0.3"/>
    <row r="6405" s="120" customFormat="1" x14ac:dyDescent="0.3"/>
    <row r="6406" s="120" customFormat="1" x14ac:dyDescent="0.3"/>
    <row r="6407" s="120" customFormat="1" x14ac:dyDescent="0.3"/>
    <row r="6408" s="120" customFormat="1" x14ac:dyDescent="0.3"/>
    <row r="6409" s="120" customFormat="1" x14ac:dyDescent="0.3"/>
    <row r="6410" s="120" customFormat="1" x14ac:dyDescent="0.3"/>
    <row r="6411" s="120" customFormat="1" x14ac:dyDescent="0.3"/>
    <row r="6412" s="120" customFormat="1" x14ac:dyDescent="0.3"/>
    <row r="6413" s="120" customFormat="1" x14ac:dyDescent="0.3"/>
    <row r="6414" s="120" customFormat="1" x14ac:dyDescent="0.3"/>
    <row r="6415" s="120" customFormat="1" x14ac:dyDescent="0.3"/>
    <row r="6416" s="120" customFormat="1" x14ac:dyDescent="0.3"/>
    <row r="6417" s="120" customFormat="1" x14ac:dyDescent="0.3"/>
    <row r="6418" s="120" customFormat="1" x14ac:dyDescent="0.3"/>
    <row r="6419" s="120" customFormat="1" x14ac:dyDescent="0.3"/>
    <row r="6420" s="120" customFormat="1" x14ac:dyDescent="0.3"/>
    <row r="6421" s="120" customFormat="1" x14ac:dyDescent="0.3"/>
    <row r="6422" s="120" customFormat="1" x14ac:dyDescent="0.3"/>
    <row r="6423" s="120" customFormat="1" x14ac:dyDescent="0.3"/>
    <row r="6424" s="120" customFormat="1" x14ac:dyDescent="0.3"/>
    <row r="6425" s="120" customFormat="1" x14ac:dyDescent="0.3"/>
    <row r="6426" s="120" customFormat="1" x14ac:dyDescent="0.3"/>
    <row r="6427" s="120" customFormat="1" x14ac:dyDescent="0.3"/>
    <row r="6428" s="120" customFormat="1" x14ac:dyDescent="0.3"/>
    <row r="6429" s="120" customFormat="1" x14ac:dyDescent="0.3"/>
    <row r="6430" s="120" customFormat="1" x14ac:dyDescent="0.3"/>
    <row r="6431" s="120" customFormat="1" x14ac:dyDescent="0.3"/>
    <row r="6432" s="120" customFormat="1" x14ac:dyDescent="0.3"/>
    <row r="6433" s="120" customFormat="1" x14ac:dyDescent="0.3"/>
    <row r="6434" s="120" customFormat="1" x14ac:dyDescent="0.3"/>
    <row r="6435" s="120" customFormat="1" x14ac:dyDescent="0.3"/>
    <row r="6436" s="120" customFormat="1" x14ac:dyDescent="0.3"/>
    <row r="6437" s="120" customFormat="1" x14ac:dyDescent="0.3"/>
    <row r="6438" s="120" customFormat="1" x14ac:dyDescent="0.3"/>
    <row r="6439" s="120" customFormat="1" x14ac:dyDescent="0.3"/>
    <row r="6440" s="120" customFormat="1" x14ac:dyDescent="0.3"/>
    <row r="6441" s="120" customFormat="1" x14ac:dyDescent="0.3"/>
    <row r="6442" s="120" customFormat="1" x14ac:dyDescent="0.3"/>
    <row r="6443" s="120" customFormat="1" x14ac:dyDescent="0.3"/>
    <row r="6444" s="120" customFormat="1" x14ac:dyDescent="0.3"/>
    <row r="6445" s="120" customFormat="1" x14ac:dyDescent="0.3"/>
    <row r="6446" s="120" customFormat="1" x14ac:dyDescent="0.3"/>
    <row r="6447" s="120" customFormat="1" x14ac:dyDescent="0.3"/>
    <row r="6448" s="120" customFormat="1" x14ac:dyDescent="0.3"/>
    <row r="6449" s="120" customFormat="1" x14ac:dyDescent="0.3"/>
    <row r="6450" s="120" customFormat="1" x14ac:dyDescent="0.3"/>
    <row r="6451" s="120" customFormat="1" x14ac:dyDescent="0.3"/>
    <row r="6452" s="120" customFormat="1" x14ac:dyDescent="0.3"/>
    <row r="6453" s="120" customFormat="1" x14ac:dyDescent="0.3"/>
    <row r="6454" s="120" customFormat="1" x14ac:dyDescent="0.3"/>
    <row r="6455" s="120" customFormat="1" x14ac:dyDescent="0.3"/>
    <row r="6456" s="120" customFormat="1" x14ac:dyDescent="0.3"/>
    <row r="6457" s="120" customFormat="1" x14ac:dyDescent="0.3"/>
    <row r="6458" s="120" customFormat="1" x14ac:dyDescent="0.3"/>
    <row r="6459" s="120" customFormat="1" x14ac:dyDescent="0.3"/>
    <row r="6460" s="120" customFormat="1" x14ac:dyDescent="0.3"/>
    <row r="6461" s="120" customFormat="1" x14ac:dyDescent="0.3"/>
    <row r="6462" s="120" customFormat="1" x14ac:dyDescent="0.3"/>
    <row r="6463" s="120" customFormat="1" x14ac:dyDescent="0.3"/>
    <row r="6464" s="120" customFormat="1" x14ac:dyDescent="0.3"/>
    <row r="6465" s="120" customFormat="1" x14ac:dyDescent="0.3"/>
    <row r="6466" s="120" customFormat="1" x14ac:dyDescent="0.3"/>
    <row r="6467" s="120" customFormat="1" x14ac:dyDescent="0.3"/>
    <row r="6468" s="120" customFormat="1" x14ac:dyDescent="0.3"/>
    <row r="6469" s="120" customFormat="1" x14ac:dyDescent="0.3"/>
    <row r="6470" s="120" customFormat="1" x14ac:dyDescent="0.3"/>
    <row r="6471" s="120" customFormat="1" x14ac:dyDescent="0.3"/>
    <row r="6472" s="120" customFormat="1" x14ac:dyDescent="0.3"/>
    <row r="6473" s="120" customFormat="1" x14ac:dyDescent="0.3"/>
    <row r="6474" s="120" customFormat="1" x14ac:dyDescent="0.3"/>
    <row r="6475" s="120" customFormat="1" x14ac:dyDescent="0.3"/>
    <row r="6476" s="120" customFormat="1" x14ac:dyDescent="0.3"/>
    <row r="6477" s="120" customFormat="1" x14ac:dyDescent="0.3"/>
    <row r="6478" s="120" customFormat="1" x14ac:dyDescent="0.3"/>
    <row r="6479" s="120" customFormat="1" x14ac:dyDescent="0.3"/>
    <row r="6480" s="120" customFormat="1" x14ac:dyDescent="0.3"/>
    <row r="6481" s="120" customFormat="1" x14ac:dyDescent="0.3"/>
    <row r="6482" s="120" customFormat="1" x14ac:dyDescent="0.3"/>
    <row r="6483" s="120" customFormat="1" x14ac:dyDescent="0.3"/>
    <row r="6484" s="120" customFormat="1" x14ac:dyDescent="0.3"/>
    <row r="6485" s="120" customFormat="1" x14ac:dyDescent="0.3"/>
    <row r="6486" s="120" customFormat="1" x14ac:dyDescent="0.3"/>
    <row r="6487" s="120" customFormat="1" x14ac:dyDescent="0.3"/>
    <row r="6488" s="120" customFormat="1" x14ac:dyDescent="0.3"/>
    <row r="6489" s="120" customFormat="1" x14ac:dyDescent="0.3"/>
    <row r="6490" s="120" customFormat="1" x14ac:dyDescent="0.3"/>
    <row r="6491" s="120" customFormat="1" x14ac:dyDescent="0.3"/>
    <row r="6492" s="120" customFormat="1" x14ac:dyDescent="0.3"/>
    <row r="6493" s="120" customFormat="1" x14ac:dyDescent="0.3"/>
    <row r="6494" s="120" customFormat="1" x14ac:dyDescent="0.3"/>
    <row r="6495" s="120" customFormat="1" x14ac:dyDescent="0.3"/>
    <row r="6496" s="120" customFormat="1" x14ac:dyDescent="0.3"/>
    <row r="6497" s="120" customFormat="1" x14ac:dyDescent="0.3"/>
    <row r="6498" s="120" customFormat="1" x14ac:dyDescent="0.3"/>
    <row r="6499" s="120" customFormat="1" x14ac:dyDescent="0.3"/>
    <row r="6500" s="120" customFormat="1" x14ac:dyDescent="0.3"/>
    <row r="6501" s="120" customFormat="1" x14ac:dyDescent="0.3"/>
    <row r="6502" s="120" customFormat="1" x14ac:dyDescent="0.3"/>
    <row r="6503" s="120" customFormat="1" x14ac:dyDescent="0.3"/>
    <row r="6504" s="120" customFormat="1" x14ac:dyDescent="0.3"/>
    <row r="6505" s="120" customFormat="1" x14ac:dyDescent="0.3"/>
    <row r="6506" s="120" customFormat="1" x14ac:dyDescent="0.3"/>
    <row r="6507" s="120" customFormat="1" x14ac:dyDescent="0.3"/>
    <row r="6508" s="120" customFormat="1" x14ac:dyDescent="0.3"/>
    <row r="6509" s="120" customFormat="1" x14ac:dyDescent="0.3"/>
    <row r="6510" s="120" customFormat="1" x14ac:dyDescent="0.3"/>
    <row r="6511" s="120" customFormat="1" x14ac:dyDescent="0.3"/>
    <row r="6512" s="120" customFormat="1" x14ac:dyDescent="0.3"/>
    <row r="6513" s="120" customFormat="1" x14ac:dyDescent="0.3"/>
    <row r="6514" s="120" customFormat="1" x14ac:dyDescent="0.3"/>
    <row r="6515" s="120" customFormat="1" x14ac:dyDescent="0.3"/>
    <row r="6516" s="120" customFormat="1" x14ac:dyDescent="0.3"/>
    <row r="6517" s="120" customFormat="1" x14ac:dyDescent="0.3"/>
    <row r="6518" s="120" customFormat="1" x14ac:dyDescent="0.3"/>
    <row r="6519" s="120" customFormat="1" x14ac:dyDescent="0.3"/>
    <row r="6520" s="120" customFormat="1" x14ac:dyDescent="0.3"/>
    <row r="6521" s="120" customFormat="1" x14ac:dyDescent="0.3"/>
    <row r="6522" s="120" customFormat="1" x14ac:dyDescent="0.3"/>
    <row r="6523" s="120" customFormat="1" x14ac:dyDescent="0.3"/>
    <row r="6524" s="120" customFormat="1" x14ac:dyDescent="0.3"/>
    <row r="6525" s="120" customFormat="1" x14ac:dyDescent="0.3"/>
    <row r="6526" s="120" customFormat="1" x14ac:dyDescent="0.3"/>
    <row r="6527" s="120" customFormat="1" x14ac:dyDescent="0.3"/>
    <row r="6528" s="120" customFormat="1" x14ac:dyDescent="0.3"/>
    <row r="6529" s="120" customFormat="1" x14ac:dyDescent="0.3"/>
    <row r="6530" s="120" customFormat="1" x14ac:dyDescent="0.3"/>
    <row r="6531" s="120" customFormat="1" x14ac:dyDescent="0.3"/>
    <row r="6532" s="120" customFormat="1" x14ac:dyDescent="0.3"/>
    <row r="6533" s="120" customFormat="1" x14ac:dyDescent="0.3"/>
    <row r="6534" s="120" customFormat="1" x14ac:dyDescent="0.3"/>
    <row r="6535" s="120" customFormat="1" x14ac:dyDescent="0.3"/>
    <row r="6536" s="120" customFormat="1" x14ac:dyDescent="0.3"/>
    <row r="6537" s="120" customFormat="1" x14ac:dyDescent="0.3"/>
    <row r="6538" s="120" customFormat="1" x14ac:dyDescent="0.3"/>
    <row r="6539" s="120" customFormat="1" x14ac:dyDescent="0.3"/>
    <row r="6540" s="120" customFormat="1" x14ac:dyDescent="0.3"/>
    <row r="6541" s="120" customFormat="1" x14ac:dyDescent="0.3"/>
    <row r="6542" s="120" customFormat="1" x14ac:dyDescent="0.3"/>
    <row r="6543" s="120" customFormat="1" x14ac:dyDescent="0.3"/>
    <row r="6544" s="120" customFormat="1" x14ac:dyDescent="0.3"/>
    <row r="6545" s="120" customFormat="1" x14ac:dyDescent="0.3"/>
    <row r="6546" s="120" customFormat="1" x14ac:dyDescent="0.3"/>
    <row r="6547" s="120" customFormat="1" x14ac:dyDescent="0.3"/>
    <row r="6548" s="120" customFormat="1" x14ac:dyDescent="0.3"/>
    <row r="6549" s="120" customFormat="1" x14ac:dyDescent="0.3"/>
    <row r="6550" s="120" customFormat="1" x14ac:dyDescent="0.3"/>
    <row r="6551" s="120" customFormat="1" x14ac:dyDescent="0.3"/>
    <row r="6552" s="120" customFormat="1" x14ac:dyDescent="0.3"/>
    <row r="6553" s="120" customFormat="1" x14ac:dyDescent="0.3"/>
    <row r="6554" s="120" customFormat="1" x14ac:dyDescent="0.3"/>
    <row r="6555" s="120" customFormat="1" x14ac:dyDescent="0.3"/>
    <row r="6556" s="120" customFormat="1" x14ac:dyDescent="0.3"/>
    <row r="6557" s="120" customFormat="1" x14ac:dyDescent="0.3"/>
    <row r="6558" s="120" customFormat="1" x14ac:dyDescent="0.3"/>
    <row r="6559" s="120" customFormat="1" x14ac:dyDescent="0.3"/>
    <row r="6560" s="120" customFormat="1" x14ac:dyDescent="0.3"/>
    <row r="6561" s="120" customFormat="1" x14ac:dyDescent="0.3"/>
    <row r="6562" s="120" customFormat="1" x14ac:dyDescent="0.3"/>
    <row r="6563" s="120" customFormat="1" x14ac:dyDescent="0.3"/>
    <row r="6564" s="120" customFormat="1" x14ac:dyDescent="0.3"/>
    <row r="6565" s="120" customFormat="1" x14ac:dyDescent="0.3"/>
    <row r="6566" s="120" customFormat="1" x14ac:dyDescent="0.3"/>
    <row r="6567" s="120" customFormat="1" x14ac:dyDescent="0.3"/>
    <row r="6568" s="120" customFormat="1" x14ac:dyDescent="0.3"/>
    <row r="6569" s="120" customFormat="1" x14ac:dyDescent="0.3"/>
    <row r="6570" s="120" customFormat="1" x14ac:dyDescent="0.3"/>
    <row r="6571" s="120" customFormat="1" x14ac:dyDescent="0.3"/>
    <row r="6572" s="120" customFormat="1" x14ac:dyDescent="0.3"/>
    <row r="6573" s="120" customFormat="1" x14ac:dyDescent="0.3"/>
    <row r="6574" s="120" customFormat="1" x14ac:dyDescent="0.3"/>
    <row r="6575" s="120" customFormat="1" x14ac:dyDescent="0.3"/>
    <row r="6576" s="120" customFormat="1" x14ac:dyDescent="0.3"/>
    <row r="6577" s="120" customFormat="1" x14ac:dyDescent="0.3"/>
    <row r="6578" s="120" customFormat="1" x14ac:dyDescent="0.3"/>
    <row r="6579" s="120" customFormat="1" x14ac:dyDescent="0.3"/>
    <row r="6580" s="120" customFormat="1" x14ac:dyDescent="0.3"/>
    <row r="6581" s="120" customFormat="1" x14ac:dyDescent="0.3"/>
    <row r="6582" s="120" customFormat="1" x14ac:dyDescent="0.3"/>
    <row r="6583" s="120" customFormat="1" x14ac:dyDescent="0.3"/>
    <row r="6584" s="120" customFormat="1" x14ac:dyDescent="0.3"/>
    <row r="6585" s="120" customFormat="1" x14ac:dyDescent="0.3"/>
    <row r="6586" s="120" customFormat="1" x14ac:dyDescent="0.3"/>
    <row r="6587" s="120" customFormat="1" x14ac:dyDescent="0.3"/>
    <row r="6588" s="120" customFormat="1" x14ac:dyDescent="0.3"/>
    <row r="6589" s="120" customFormat="1" x14ac:dyDescent="0.3"/>
    <row r="6590" s="120" customFormat="1" x14ac:dyDescent="0.3"/>
    <row r="6591" s="120" customFormat="1" x14ac:dyDescent="0.3"/>
    <row r="6592" s="120" customFormat="1" x14ac:dyDescent="0.3"/>
    <row r="6593" s="120" customFormat="1" x14ac:dyDescent="0.3"/>
    <row r="6594" s="120" customFormat="1" x14ac:dyDescent="0.3"/>
    <row r="6595" s="120" customFormat="1" x14ac:dyDescent="0.3"/>
    <row r="6596" s="120" customFormat="1" x14ac:dyDescent="0.3"/>
    <row r="6597" s="120" customFormat="1" x14ac:dyDescent="0.3"/>
    <row r="6598" s="120" customFormat="1" x14ac:dyDescent="0.3"/>
    <row r="6599" s="120" customFormat="1" x14ac:dyDescent="0.3"/>
    <row r="6600" s="120" customFormat="1" x14ac:dyDescent="0.3"/>
    <row r="6601" s="120" customFormat="1" x14ac:dyDescent="0.3"/>
    <row r="6602" s="120" customFormat="1" x14ac:dyDescent="0.3"/>
    <row r="6603" s="120" customFormat="1" x14ac:dyDescent="0.3"/>
    <row r="6604" s="120" customFormat="1" x14ac:dyDescent="0.3"/>
    <row r="6605" s="120" customFormat="1" x14ac:dyDescent="0.3"/>
    <row r="6606" s="120" customFormat="1" x14ac:dyDescent="0.3"/>
    <row r="6607" s="120" customFormat="1" x14ac:dyDescent="0.3"/>
    <row r="6608" s="120" customFormat="1" x14ac:dyDescent="0.3"/>
    <row r="6609" s="120" customFormat="1" x14ac:dyDescent="0.3"/>
    <row r="6610" s="120" customFormat="1" x14ac:dyDescent="0.3"/>
    <row r="6611" s="120" customFormat="1" x14ac:dyDescent="0.3"/>
    <row r="6612" s="120" customFormat="1" x14ac:dyDescent="0.3"/>
    <row r="6613" s="120" customFormat="1" x14ac:dyDescent="0.3"/>
    <row r="6614" s="120" customFormat="1" x14ac:dyDescent="0.3"/>
    <row r="6615" s="120" customFormat="1" x14ac:dyDescent="0.3"/>
    <row r="6616" s="120" customFormat="1" x14ac:dyDescent="0.3"/>
    <row r="6617" s="120" customFormat="1" x14ac:dyDescent="0.3"/>
    <row r="6618" s="120" customFormat="1" x14ac:dyDescent="0.3"/>
    <row r="6619" s="120" customFormat="1" x14ac:dyDescent="0.3"/>
    <row r="6620" s="120" customFormat="1" x14ac:dyDescent="0.3"/>
    <row r="6621" s="120" customFormat="1" x14ac:dyDescent="0.3"/>
    <row r="6622" s="120" customFormat="1" x14ac:dyDescent="0.3"/>
    <row r="6623" s="120" customFormat="1" x14ac:dyDescent="0.3"/>
    <row r="6624" s="120" customFormat="1" x14ac:dyDescent="0.3"/>
    <row r="6625" s="120" customFormat="1" x14ac:dyDescent="0.3"/>
    <row r="6626" s="120" customFormat="1" x14ac:dyDescent="0.3"/>
    <row r="6627" s="120" customFormat="1" x14ac:dyDescent="0.3"/>
    <row r="6628" s="120" customFormat="1" x14ac:dyDescent="0.3"/>
    <row r="6629" s="120" customFormat="1" x14ac:dyDescent="0.3"/>
    <row r="6630" s="120" customFormat="1" x14ac:dyDescent="0.3"/>
    <row r="6631" s="120" customFormat="1" x14ac:dyDescent="0.3"/>
    <row r="6632" s="120" customFormat="1" x14ac:dyDescent="0.3"/>
    <row r="6633" s="120" customFormat="1" x14ac:dyDescent="0.3"/>
    <row r="6634" s="120" customFormat="1" x14ac:dyDescent="0.3"/>
    <row r="6635" s="120" customFormat="1" x14ac:dyDescent="0.3"/>
    <row r="6636" s="120" customFormat="1" x14ac:dyDescent="0.3"/>
    <row r="6637" s="120" customFormat="1" x14ac:dyDescent="0.3"/>
    <row r="6638" s="120" customFormat="1" x14ac:dyDescent="0.3"/>
    <row r="6639" s="120" customFormat="1" x14ac:dyDescent="0.3"/>
    <row r="6640" s="120" customFormat="1" x14ac:dyDescent="0.3"/>
    <row r="6641" s="120" customFormat="1" x14ac:dyDescent="0.3"/>
    <row r="6642" s="120" customFormat="1" x14ac:dyDescent="0.3"/>
    <row r="6643" s="120" customFormat="1" x14ac:dyDescent="0.3"/>
    <row r="6644" s="120" customFormat="1" x14ac:dyDescent="0.3"/>
    <row r="6645" s="120" customFormat="1" x14ac:dyDescent="0.3"/>
    <row r="6646" s="120" customFormat="1" x14ac:dyDescent="0.3"/>
    <row r="6647" s="120" customFormat="1" x14ac:dyDescent="0.3"/>
    <row r="6648" s="120" customFormat="1" x14ac:dyDescent="0.3"/>
    <row r="6649" s="120" customFormat="1" x14ac:dyDescent="0.3"/>
    <row r="6650" s="120" customFormat="1" x14ac:dyDescent="0.3"/>
    <row r="6651" s="120" customFormat="1" x14ac:dyDescent="0.3"/>
    <row r="6652" s="120" customFormat="1" x14ac:dyDescent="0.3"/>
    <row r="6653" s="120" customFormat="1" x14ac:dyDescent="0.3"/>
    <row r="6654" s="120" customFormat="1" x14ac:dyDescent="0.3"/>
    <row r="6655" s="120" customFormat="1" x14ac:dyDescent="0.3"/>
    <row r="6656" s="120" customFormat="1" x14ac:dyDescent="0.3"/>
    <row r="6657" s="120" customFormat="1" x14ac:dyDescent="0.3"/>
    <row r="6658" s="120" customFormat="1" x14ac:dyDescent="0.3"/>
    <row r="6659" s="120" customFormat="1" x14ac:dyDescent="0.3"/>
    <row r="6660" s="120" customFormat="1" x14ac:dyDescent="0.3"/>
    <row r="6661" s="120" customFormat="1" x14ac:dyDescent="0.3"/>
    <row r="6662" s="120" customFormat="1" x14ac:dyDescent="0.3"/>
    <row r="6663" s="120" customFormat="1" x14ac:dyDescent="0.3"/>
    <row r="6664" s="120" customFormat="1" x14ac:dyDescent="0.3"/>
    <row r="6665" s="120" customFormat="1" x14ac:dyDescent="0.3"/>
    <row r="6666" s="120" customFormat="1" x14ac:dyDescent="0.3"/>
    <row r="6667" s="120" customFormat="1" x14ac:dyDescent="0.3"/>
    <row r="6668" s="120" customFormat="1" x14ac:dyDescent="0.3"/>
    <row r="6669" s="120" customFormat="1" x14ac:dyDescent="0.3"/>
    <row r="6670" s="120" customFormat="1" x14ac:dyDescent="0.3"/>
    <row r="6671" s="120" customFormat="1" x14ac:dyDescent="0.3"/>
    <row r="6672" s="120" customFormat="1" x14ac:dyDescent="0.3"/>
    <row r="6673" s="120" customFormat="1" x14ac:dyDescent="0.3"/>
    <row r="6674" s="120" customFormat="1" x14ac:dyDescent="0.3"/>
    <row r="6675" s="120" customFormat="1" x14ac:dyDescent="0.3"/>
    <row r="6676" s="120" customFormat="1" x14ac:dyDescent="0.3"/>
    <row r="6677" s="120" customFormat="1" x14ac:dyDescent="0.3"/>
    <row r="6678" s="120" customFormat="1" x14ac:dyDescent="0.3"/>
    <row r="6679" s="120" customFormat="1" x14ac:dyDescent="0.3"/>
    <row r="6680" s="120" customFormat="1" x14ac:dyDescent="0.3"/>
    <row r="6681" s="120" customFormat="1" x14ac:dyDescent="0.3"/>
    <row r="6682" s="120" customFormat="1" x14ac:dyDescent="0.3"/>
    <row r="6683" s="120" customFormat="1" x14ac:dyDescent="0.3"/>
    <row r="6684" s="120" customFormat="1" x14ac:dyDescent="0.3"/>
    <row r="6685" s="120" customFormat="1" x14ac:dyDescent="0.3"/>
    <row r="6686" s="120" customFormat="1" x14ac:dyDescent="0.3"/>
    <row r="6687" s="120" customFormat="1" x14ac:dyDescent="0.3"/>
    <row r="6688" s="120" customFormat="1" x14ac:dyDescent="0.3"/>
    <row r="6689" s="120" customFormat="1" x14ac:dyDescent="0.3"/>
    <row r="6690" s="120" customFormat="1" x14ac:dyDescent="0.3"/>
    <row r="6691" s="120" customFormat="1" x14ac:dyDescent="0.3"/>
    <row r="6692" s="120" customFormat="1" x14ac:dyDescent="0.3"/>
    <row r="6693" s="120" customFormat="1" x14ac:dyDescent="0.3"/>
    <row r="6694" s="120" customFormat="1" x14ac:dyDescent="0.3"/>
    <row r="6695" s="120" customFormat="1" x14ac:dyDescent="0.3"/>
    <row r="6696" s="120" customFormat="1" x14ac:dyDescent="0.3"/>
    <row r="6697" s="120" customFormat="1" x14ac:dyDescent="0.3"/>
    <row r="6698" s="120" customFormat="1" x14ac:dyDescent="0.3"/>
    <row r="6699" s="120" customFormat="1" x14ac:dyDescent="0.3"/>
    <row r="6700" s="120" customFormat="1" x14ac:dyDescent="0.3"/>
    <row r="6701" s="120" customFormat="1" x14ac:dyDescent="0.3"/>
    <row r="6702" s="120" customFormat="1" x14ac:dyDescent="0.3"/>
    <row r="6703" s="120" customFormat="1" x14ac:dyDescent="0.3"/>
    <row r="6704" s="120" customFormat="1" x14ac:dyDescent="0.3"/>
    <row r="6705" s="120" customFormat="1" x14ac:dyDescent="0.3"/>
    <row r="6706" s="120" customFormat="1" x14ac:dyDescent="0.3"/>
    <row r="6707" s="120" customFormat="1" x14ac:dyDescent="0.3"/>
    <row r="6708" s="120" customFormat="1" x14ac:dyDescent="0.3"/>
    <row r="6709" s="120" customFormat="1" x14ac:dyDescent="0.3"/>
    <row r="6710" s="120" customFormat="1" x14ac:dyDescent="0.3"/>
    <row r="6711" s="120" customFormat="1" x14ac:dyDescent="0.3"/>
    <row r="6712" s="120" customFormat="1" x14ac:dyDescent="0.3"/>
    <row r="6713" s="120" customFormat="1" x14ac:dyDescent="0.3"/>
    <row r="6714" s="120" customFormat="1" x14ac:dyDescent="0.3"/>
    <row r="6715" s="120" customFormat="1" x14ac:dyDescent="0.3"/>
    <row r="6716" s="120" customFormat="1" x14ac:dyDescent="0.3"/>
    <row r="6717" s="120" customFormat="1" x14ac:dyDescent="0.3"/>
    <row r="6718" s="120" customFormat="1" x14ac:dyDescent="0.3"/>
    <row r="6719" s="120" customFormat="1" x14ac:dyDescent="0.3"/>
    <row r="6720" s="120" customFormat="1" x14ac:dyDescent="0.3"/>
    <row r="6721" s="120" customFormat="1" x14ac:dyDescent="0.3"/>
    <row r="6722" s="120" customFormat="1" x14ac:dyDescent="0.3"/>
    <row r="6723" s="120" customFormat="1" x14ac:dyDescent="0.3"/>
    <row r="6724" s="120" customFormat="1" x14ac:dyDescent="0.3"/>
    <row r="6725" s="120" customFormat="1" x14ac:dyDescent="0.3"/>
    <row r="6726" s="120" customFormat="1" x14ac:dyDescent="0.3"/>
    <row r="6727" s="120" customFormat="1" x14ac:dyDescent="0.3"/>
    <row r="6728" s="120" customFormat="1" x14ac:dyDescent="0.3"/>
    <row r="6729" s="120" customFormat="1" x14ac:dyDescent="0.3"/>
    <row r="6730" s="120" customFormat="1" x14ac:dyDescent="0.3"/>
    <row r="6731" s="120" customFormat="1" x14ac:dyDescent="0.3"/>
    <row r="6732" s="120" customFormat="1" x14ac:dyDescent="0.3"/>
    <row r="6733" s="120" customFormat="1" x14ac:dyDescent="0.3"/>
    <row r="6734" s="120" customFormat="1" x14ac:dyDescent="0.3"/>
    <row r="6735" s="120" customFormat="1" x14ac:dyDescent="0.3"/>
    <row r="6736" s="120" customFormat="1" x14ac:dyDescent="0.3"/>
    <row r="6737" s="120" customFormat="1" x14ac:dyDescent="0.3"/>
    <row r="6738" s="120" customFormat="1" x14ac:dyDescent="0.3"/>
    <row r="6739" s="120" customFormat="1" x14ac:dyDescent="0.3"/>
    <row r="6740" s="120" customFormat="1" x14ac:dyDescent="0.3"/>
    <row r="6741" s="120" customFormat="1" x14ac:dyDescent="0.3"/>
    <row r="6742" s="120" customFormat="1" x14ac:dyDescent="0.3"/>
    <row r="6743" s="120" customFormat="1" x14ac:dyDescent="0.3"/>
    <row r="6744" s="120" customFormat="1" x14ac:dyDescent="0.3"/>
    <row r="6745" s="120" customFormat="1" x14ac:dyDescent="0.3"/>
    <row r="6746" s="120" customFormat="1" x14ac:dyDescent="0.3"/>
    <row r="6747" s="120" customFormat="1" x14ac:dyDescent="0.3"/>
    <row r="6748" s="120" customFormat="1" x14ac:dyDescent="0.3"/>
    <row r="6749" s="120" customFormat="1" x14ac:dyDescent="0.3"/>
    <row r="6750" s="120" customFormat="1" x14ac:dyDescent="0.3"/>
    <row r="6751" s="120" customFormat="1" x14ac:dyDescent="0.3"/>
    <row r="6752" s="120" customFormat="1" x14ac:dyDescent="0.3"/>
    <row r="6753" s="120" customFormat="1" x14ac:dyDescent="0.3"/>
    <row r="6754" s="120" customFormat="1" x14ac:dyDescent="0.3"/>
    <row r="6755" s="120" customFormat="1" x14ac:dyDescent="0.3"/>
    <row r="6756" s="120" customFormat="1" x14ac:dyDescent="0.3"/>
    <row r="6757" s="120" customFormat="1" x14ac:dyDescent="0.3"/>
    <row r="6758" s="120" customFormat="1" x14ac:dyDescent="0.3"/>
    <row r="6759" s="120" customFormat="1" x14ac:dyDescent="0.3"/>
    <row r="6760" s="120" customFormat="1" x14ac:dyDescent="0.3"/>
    <row r="6761" s="120" customFormat="1" x14ac:dyDescent="0.3"/>
    <row r="6762" s="120" customFormat="1" x14ac:dyDescent="0.3"/>
    <row r="6763" s="120" customFormat="1" x14ac:dyDescent="0.3"/>
    <row r="6764" s="120" customFormat="1" x14ac:dyDescent="0.3"/>
    <row r="6765" s="120" customFormat="1" x14ac:dyDescent="0.3"/>
    <row r="6766" s="120" customFormat="1" x14ac:dyDescent="0.3"/>
    <row r="6767" s="120" customFormat="1" x14ac:dyDescent="0.3"/>
    <row r="6768" s="120" customFormat="1" x14ac:dyDescent="0.3"/>
    <row r="6769" s="120" customFormat="1" x14ac:dyDescent="0.3"/>
    <row r="6770" s="120" customFormat="1" x14ac:dyDescent="0.3"/>
    <row r="6771" s="120" customFormat="1" x14ac:dyDescent="0.3"/>
    <row r="6772" s="120" customFormat="1" x14ac:dyDescent="0.3"/>
    <row r="6773" s="120" customFormat="1" x14ac:dyDescent="0.3"/>
    <row r="6774" s="120" customFormat="1" x14ac:dyDescent="0.3"/>
    <row r="6775" s="120" customFormat="1" x14ac:dyDescent="0.3"/>
    <row r="6776" s="120" customFormat="1" x14ac:dyDescent="0.3"/>
    <row r="6777" s="120" customFormat="1" x14ac:dyDescent="0.3"/>
    <row r="6778" s="120" customFormat="1" x14ac:dyDescent="0.3"/>
    <row r="6779" s="120" customFormat="1" x14ac:dyDescent="0.3"/>
    <row r="6780" s="120" customFormat="1" x14ac:dyDescent="0.3"/>
    <row r="6781" s="120" customFormat="1" x14ac:dyDescent="0.3"/>
    <row r="6782" s="120" customFormat="1" x14ac:dyDescent="0.3"/>
    <row r="6783" s="120" customFormat="1" x14ac:dyDescent="0.3"/>
    <row r="6784" s="120" customFormat="1" x14ac:dyDescent="0.3"/>
    <row r="6785" s="120" customFormat="1" x14ac:dyDescent="0.3"/>
    <row r="6786" s="120" customFormat="1" x14ac:dyDescent="0.3"/>
    <row r="6787" s="120" customFormat="1" x14ac:dyDescent="0.3"/>
    <row r="6788" s="120" customFormat="1" x14ac:dyDescent="0.3"/>
    <row r="6789" s="120" customFormat="1" x14ac:dyDescent="0.3"/>
    <row r="6790" s="120" customFormat="1" x14ac:dyDescent="0.3"/>
    <row r="6791" s="120" customFormat="1" x14ac:dyDescent="0.3"/>
    <row r="6792" s="120" customFormat="1" x14ac:dyDescent="0.3"/>
    <row r="6793" s="120" customFormat="1" x14ac:dyDescent="0.3"/>
    <row r="6794" s="120" customFormat="1" x14ac:dyDescent="0.3"/>
    <row r="6795" s="120" customFormat="1" x14ac:dyDescent="0.3"/>
    <row r="6796" s="120" customFormat="1" x14ac:dyDescent="0.3"/>
    <row r="6797" s="120" customFormat="1" x14ac:dyDescent="0.3"/>
    <row r="6798" s="120" customFormat="1" x14ac:dyDescent="0.3"/>
    <row r="6799" s="120" customFormat="1" x14ac:dyDescent="0.3"/>
    <row r="6800" s="120" customFormat="1" x14ac:dyDescent="0.3"/>
    <row r="6801" s="120" customFormat="1" x14ac:dyDescent="0.3"/>
    <row r="6802" s="120" customFormat="1" x14ac:dyDescent="0.3"/>
    <row r="6803" s="120" customFormat="1" x14ac:dyDescent="0.3"/>
    <row r="6804" s="120" customFormat="1" x14ac:dyDescent="0.3"/>
    <row r="6805" s="120" customFormat="1" x14ac:dyDescent="0.3"/>
    <row r="6806" s="120" customFormat="1" x14ac:dyDescent="0.3"/>
    <row r="6807" s="120" customFormat="1" x14ac:dyDescent="0.3"/>
    <row r="6808" s="120" customFormat="1" x14ac:dyDescent="0.3"/>
    <row r="6809" s="120" customFormat="1" x14ac:dyDescent="0.3"/>
    <row r="6810" s="120" customFormat="1" x14ac:dyDescent="0.3"/>
    <row r="6811" s="120" customFormat="1" x14ac:dyDescent="0.3"/>
    <row r="6812" s="120" customFormat="1" x14ac:dyDescent="0.3"/>
    <row r="6813" s="120" customFormat="1" x14ac:dyDescent="0.3"/>
    <row r="6814" s="120" customFormat="1" x14ac:dyDescent="0.3"/>
    <row r="6815" s="120" customFormat="1" x14ac:dyDescent="0.3"/>
    <row r="6816" s="120" customFormat="1" x14ac:dyDescent="0.3"/>
    <row r="6817" s="120" customFormat="1" x14ac:dyDescent="0.3"/>
    <row r="6818" s="120" customFormat="1" x14ac:dyDescent="0.3"/>
    <row r="6819" s="120" customFormat="1" x14ac:dyDescent="0.3"/>
    <row r="6820" s="120" customFormat="1" x14ac:dyDescent="0.3"/>
    <row r="6821" s="120" customFormat="1" x14ac:dyDescent="0.3"/>
    <row r="6822" s="120" customFormat="1" x14ac:dyDescent="0.3"/>
    <row r="6823" s="120" customFormat="1" x14ac:dyDescent="0.3"/>
    <row r="6824" s="120" customFormat="1" x14ac:dyDescent="0.3"/>
    <row r="6825" s="120" customFormat="1" x14ac:dyDescent="0.3"/>
    <row r="6826" s="120" customFormat="1" x14ac:dyDescent="0.3"/>
    <row r="6827" s="120" customFormat="1" x14ac:dyDescent="0.3"/>
    <row r="6828" s="120" customFormat="1" x14ac:dyDescent="0.3"/>
    <row r="6829" s="120" customFormat="1" x14ac:dyDescent="0.3"/>
    <row r="6830" s="120" customFormat="1" x14ac:dyDescent="0.3"/>
    <row r="6831" s="120" customFormat="1" x14ac:dyDescent="0.3"/>
    <row r="6832" s="120" customFormat="1" x14ac:dyDescent="0.3"/>
    <row r="6833" s="120" customFormat="1" x14ac:dyDescent="0.3"/>
    <row r="6834" s="120" customFormat="1" x14ac:dyDescent="0.3"/>
    <row r="6835" s="120" customFormat="1" x14ac:dyDescent="0.3"/>
    <row r="6836" s="120" customFormat="1" x14ac:dyDescent="0.3"/>
    <row r="6837" s="120" customFormat="1" x14ac:dyDescent="0.3"/>
    <row r="6838" s="120" customFormat="1" x14ac:dyDescent="0.3"/>
    <row r="6839" s="120" customFormat="1" x14ac:dyDescent="0.3"/>
    <row r="6840" s="120" customFormat="1" x14ac:dyDescent="0.3"/>
    <row r="6841" s="120" customFormat="1" x14ac:dyDescent="0.3"/>
    <row r="6842" s="120" customFormat="1" x14ac:dyDescent="0.3"/>
    <row r="6843" s="120" customFormat="1" x14ac:dyDescent="0.3"/>
    <row r="6844" s="120" customFormat="1" x14ac:dyDescent="0.3"/>
    <row r="6845" s="120" customFormat="1" x14ac:dyDescent="0.3"/>
    <row r="6846" s="120" customFormat="1" x14ac:dyDescent="0.3"/>
    <row r="6847" s="120" customFormat="1" x14ac:dyDescent="0.3"/>
    <row r="6848" s="120" customFormat="1" x14ac:dyDescent="0.3"/>
    <row r="6849" s="120" customFormat="1" x14ac:dyDescent="0.3"/>
    <row r="6850" s="120" customFormat="1" x14ac:dyDescent="0.3"/>
    <row r="6851" s="120" customFormat="1" x14ac:dyDescent="0.3"/>
    <row r="6852" s="120" customFormat="1" x14ac:dyDescent="0.3"/>
    <row r="6853" s="120" customFormat="1" x14ac:dyDescent="0.3"/>
    <row r="6854" s="120" customFormat="1" x14ac:dyDescent="0.3"/>
    <row r="6855" s="120" customFormat="1" x14ac:dyDescent="0.3"/>
    <row r="6856" s="120" customFormat="1" x14ac:dyDescent="0.3"/>
    <row r="6857" s="120" customFormat="1" x14ac:dyDescent="0.3"/>
    <row r="6858" s="120" customFormat="1" x14ac:dyDescent="0.3"/>
    <row r="6859" s="120" customFormat="1" x14ac:dyDescent="0.3"/>
    <row r="6860" s="120" customFormat="1" x14ac:dyDescent="0.3"/>
    <row r="6861" s="120" customFormat="1" x14ac:dyDescent="0.3"/>
    <row r="6862" s="120" customFormat="1" x14ac:dyDescent="0.3"/>
    <row r="6863" s="120" customFormat="1" x14ac:dyDescent="0.3"/>
    <row r="6864" s="120" customFormat="1" x14ac:dyDescent="0.3"/>
    <row r="6865" s="120" customFormat="1" x14ac:dyDescent="0.3"/>
    <row r="6866" s="120" customFormat="1" x14ac:dyDescent="0.3"/>
    <row r="6867" s="120" customFormat="1" x14ac:dyDescent="0.3"/>
    <row r="6868" s="120" customFormat="1" x14ac:dyDescent="0.3"/>
    <row r="6869" s="120" customFormat="1" x14ac:dyDescent="0.3"/>
    <row r="6870" s="120" customFormat="1" x14ac:dyDescent="0.3"/>
    <row r="6871" s="120" customFormat="1" x14ac:dyDescent="0.3"/>
    <row r="6872" s="120" customFormat="1" x14ac:dyDescent="0.3"/>
    <row r="6873" s="120" customFormat="1" x14ac:dyDescent="0.3"/>
    <row r="6874" s="120" customFormat="1" x14ac:dyDescent="0.3"/>
    <row r="6875" s="120" customFormat="1" x14ac:dyDescent="0.3"/>
    <row r="6876" s="120" customFormat="1" x14ac:dyDescent="0.3"/>
    <row r="6877" s="120" customFormat="1" x14ac:dyDescent="0.3"/>
    <row r="6878" s="120" customFormat="1" x14ac:dyDescent="0.3"/>
    <row r="6879" s="120" customFormat="1" x14ac:dyDescent="0.3"/>
    <row r="6880" s="120" customFormat="1" x14ac:dyDescent="0.3"/>
    <row r="6881" s="120" customFormat="1" x14ac:dyDescent="0.3"/>
    <row r="6882" s="120" customFormat="1" x14ac:dyDescent="0.3"/>
    <row r="6883" s="120" customFormat="1" x14ac:dyDescent="0.3"/>
    <row r="6884" s="120" customFormat="1" x14ac:dyDescent="0.3"/>
    <row r="6885" s="120" customFormat="1" x14ac:dyDescent="0.3"/>
    <row r="6886" s="120" customFormat="1" x14ac:dyDescent="0.3"/>
    <row r="6887" s="120" customFormat="1" x14ac:dyDescent="0.3"/>
    <row r="6888" s="120" customFormat="1" x14ac:dyDescent="0.3"/>
    <row r="6889" s="120" customFormat="1" x14ac:dyDescent="0.3"/>
    <row r="6890" s="120" customFormat="1" x14ac:dyDescent="0.3"/>
    <row r="6891" s="120" customFormat="1" x14ac:dyDescent="0.3"/>
    <row r="6892" s="120" customFormat="1" x14ac:dyDescent="0.3"/>
    <row r="6893" s="120" customFormat="1" x14ac:dyDescent="0.3"/>
    <row r="6894" s="120" customFormat="1" x14ac:dyDescent="0.3"/>
    <row r="6895" s="120" customFormat="1" x14ac:dyDescent="0.3"/>
    <row r="6896" s="120" customFormat="1" x14ac:dyDescent="0.3"/>
    <row r="6897" s="120" customFormat="1" x14ac:dyDescent="0.3"/>
    <row r="6898" s="120" customFormat="1" x14ac:dyDescent="0.3"/>
    <row r="6899" s="120" customFormat="1" x14ac:dyDescent="0.3"/>
    <row r="6900" s="120" customFormat="1" x14ac:dyDescent="0.3"/>
    <row r="6901" s="120" customFormat="1" x14ac:dyDescent="0.3"/>
    <row r="6902" s="120" customFormat="1" x14ac:dyDescent="0.3"/>
    <row r="6903" s="120" customFormat="1" x14ac:dyDescent="0.3"/>
    <row r="6904" s="120" customFormat="1" x14ac:dyDescent="0.3"/>
    <row r="6905" s="120" customFormat="1" x14ac:dyDescent="0.3"/>
    <row r="6906" s="120" customFormat="1" x14ac:dyDescent="0.3"/>
    <row r="6907" s="120" customFormat="1" x14ac:dyDescent="0.3"/>
    <row r="6908" s="120" customFormat="1" x14ac:dyDescent="0.3"/>
    <row r="6909" s="120" customFormat="1" x14ac:dyDescent="0.3"/>
    <row r="6910" s="120" customFormat="1" x14ac:dyDescent="0.3"/>
    <row r="6911" s="120" customFormat="1" x14ac:dyDescent="0.3"/>
    <row r="6912" s="120" customFormat="1" x14ac:dyDescent="0.3"/>
    <row r="6913" s="120" customFormat="1" x14ac:dyDescent="0.3"/>
    <row r="6914" s="120" customFormat="1" x14ac:dyDescent="0.3"/>
    <row r="6915" s="120" customFormat="1" x14ac:dyDescent="0.3"/>
    <row r="6916" s="120" customFormat="1" x14ac:dyDescent="0.3"/>
    <row r="6917" s="120" customFormat="1" x14ac:dyDescent="0.3"/>
    <row r="6918" s="120" customFormat="1" x14ac:dyDescent="0.3"/>
    <row r="6919" s="120" customFormat="1" x14ac:dyDescent="0.3"/>
    <row r="6920" s="120" customFormat="1" x14ac:dyDescent="0.3"/>
    <row r="6921" s="120" customFormat="1" x14ac:dyDescent="0.3"/>
    <row r="6922" s="120" customFormat="1" x14ac:dyDescent="0.3"/>
    <row r="6923" s="120" customFormat="1" x14ac:dyDescent="0.3"/>
    <row r="6924" s="120" customFormat="1" x14ac:dyDescent="0.3"/>
    <row r="6925" s="120" customFormat="1" x14ac:dyDescent="0.3"/>
    <row r="6926" s="120" customFormat="1" x14ac:dyDescent="0.3"/>
    <row r="6927" s="120" customFormat="1" x14ac:dyDescent="0.3"/>
    <row r="6928" s="120" customFormat="1" x14ac:dyDescent="0.3"/>
    <row r="6929" s="120" customFormat="1" x14ac:dyDescent="0.3"/>
    <row r="6930" s="120" customFormat="1" x14ac:dyDescent="0.3"/>
    <row r="6931" s="120" customFormat="1" x14ac:dyDescent="0.3"/>
    <row r="6932" s="120" customFormat="1" x14ac:dyDescent="0.3"/>
    <row r="6933" s="120" customFormat="1" x14ac:dyDescent="0.3"/>
    <row r="6934" s="120" customFormat="1" x14ac:dyDescent="0.3"/>
    <row r="6935" s="120" customFormat="1" x14ac:dyDescent="0.3"/>
    <row r="6936" s="120" customFormat="1" x14ac:dyDescent="0.3"/>
    <row r="6937" s="120" customFormat="1" x14ac:dyDescent="0.3"/>
    <row r="6938" s="120" customFormat="1" x14ac:dyDescent="0.3"/>
    <row r="6939" s="120" customFormat="1" x14ac:dyDescent="0.3"/>
    <row r="6940" s="120" customFormat="1" x14ac:dyDescent="0.3"/>
    <row r="6941" s="120" customFormat="1" x14ac:dyDescent="0.3"/>
    <row r="6942" s="120" customFormat="1" x14ac:dyDescent="0.3"/>
    <row r="6943" s="120" customFormat="1" x14ac:dyDescent="0.3"/>
    <row r="6944" s="120" customFormat="1" x14ac:dyDescent="0.3"/>
    <row r="6945" s="120" customFormat="1" x14ac:dyDescent="0.3"/>
    <row r="6946" s="120" customFormat="1" x14ac:dyDescent="0.3"/>
    <row r="6947" s="120" customFormat="1" x14ac:dyDescent="0.3"/>
    <row r="6948" s="120" customFormat="1" x14ac:dyDescent="0.3"/>
    <row r="6949" s="120" customFormat="1" x14ac:dyDescent="0.3"/>
    <row r="6950" s="120" customFormat="1" x14ac:dyDescent="0.3"/>
    <row r="6951" s="120" customFormat="1" x14ac:dyDescent="0.3"/>
    <row r="6952" s="120" customFormat="1" x14ac:dyDescent="0.3"/>
    <row r="6953" s="120" customFormat="1" x14ac:dyDescent="0.3"/>
    <row r="6954" s="120" customFormat="1" x14ac:dyDescent="0.3"/>
    <row r="6955" s="120" customFormat="1" x14ac:dyDescent="0.3"/>
    <row r="6956" s="120" customFormat="1" x14ac:dyDescent="0.3"/>
    <row r="6957" s="120" customFormat="1" x14ac:dyDescent="0.3"/>
    <row r="6958" s="120" customFormat="1" x14ac:dyDescent="0.3"/>
    <row r="6959" s="120" customFormat="1" x14ac:dyDescent="0.3"/>
    <row r="6960" s="120" customFormat="1" x14ac:dyDescent="0.3"/>
    <row r="6961" s="120" customFormat="1" x14ac:dyDescent="0.3"/>
    <row r="6962" s="120" customFormat="1" x14ac:dyDescent="0.3"/>
    <row r="6963" s="120" customFormat="1" x14ac:dyDescent="0.3"/>
    <row r="6964" s="120" customFormat="1" x14ac:dyDescent="0.3"/>
    <row r="6965" s="120" customFormat="1" x14ac:dyDescent="0.3"/>
    <row r="6966" s="120" customFormat="1" x14ac:dyDescent="0.3"/>
    <row r="6967" s="120" customFormat="1" x14ac:dyDescent="0.3"/>
    <row r="6968" s="120" customFormat="1" x14ac:dyDescent="0.3"/>
    <row r="6969" s="120" customFormat="1" x14ac:dyDescent="0.3"/>
    <row r="6970" s="120" customFormat="1" x14ac:dyDescent="0.3"/>
    <row r="6971" s="120" customFormat="1" x14ac:dyDescent="0.3"/>
    <row r="6972" s="120" customFormat="1" x14ac:dyDescent="0.3"/>
    <row r="6973" s="120" customFormat="1" x14ac:dyDescent="0.3"/>
    <row r="6974" s="120" customFormat="1" x14ac:dyDescent="0.3"/>
    <row r="6975" s="120" customFormat="1" x14ac:dyDescent="0.3"/>
    <row r="6976" s="120" customFormat="1" x14ac:dyDescent="0.3"/>
    <row r="6977" s="120" customFormat="1" x14ac:dyDescent="0.3"/>
    <row r="6978" s="120" customFormat="1" x14ac:dyDescent="0.3"/>
    <row r="6979" s="120" customFormat="1" x14ac:dyDescent="0.3"/>
    <row r="6980" s="120" customFormat="1" x14ac:dyDescent="0.3"/>
    <row r="6981" s="120" customFormat="1" x14ac:dyDescent="0.3"/>
    <row r="6982" s="120" customFormat="1" x14ac:dyDescent="0.3"/>
    <row r="6983" s="120" customFormat="1" x14ac:dyDescent="0.3"/>
    <row r="6984" s="120" customFormat="1" x14ac:dyDescent="0.3"/>
    <row r="6985" s="120" customFormat="1" x14ac:dyDescent="0.3"/>
    <row r="6986" s="120" customFormat="1" x14ac:dyDescent="0.3"/>
    <row r="6987" s="120" customFormat="1" x14ac:dyDescent="0.3"/>
    <row r="6988" s="120" customFormat="1" x14ac:dyDescent="0.3"/>
    <row r="6989" s="120" customFormat="1" x14ac:dyDescent="0.3"/>
    <row r="6990" s="120" customFormat="1" x14ac:dyDescent="0.3"/>
    <row r="6991" s="120" customFormat="1" x14ac:dyDescent="0.3"/>
    <row r="6992" s="120" customFormat="1" x14ac:dyDescent="0.3"/>
    <row r="6993" s="120" customFormat="1" x14ac:dyDescent="0.3"/>
    <row r="6994" s="120" customFormat="1" x14ac:dyDescent="0.3"/>
    <row r="6995" s="120" customFormat="1" x14ac:dyDescent="0.3"/>
    <row r="6996" s="120" customFormat="1" x14ac:dyDescent="0.3"/>
    <row r="6997" s="120" customFormat="1" x14ac:dyDescent="0.3"/>
    <row r="6998" s="120" customFormat="1" x14ac:dyDescent="0.3"/>
    <row r="6999" s="120" customFormat="1" x14ac:dyDescent="0.3"/>
    <row r="7000" s="120" customFormat="1" x14ac:dyDescent="0.3"/>
    <row r="7001" s="120" customFormat="1" x14ac:dyDescent="0.3"/>
    <row r="7002" s="120" customFormat="1" x14ac:dyDescent="0.3"/>
    <row r="7003" s="120" customFormat="1" x14ac:dyDescent="0.3"/>
    <row r="7004" s="120" customFormat="1" x14ac:dyDescent="0.3"/>
    <row r="7005" s="120" customFormat="1" x14ac:dyDescent="0.3"/>
    <row r="7006" s="120" customFormat="1" x14ac:dyDescent="0.3"/>
    <row r="7007" s="120" customFormat="1" x14ac:dyDescent="0.3"/>
    <row r="7008" s="120" customFormat="1" x14ac:dyDescent="0.3"/>
    <row r="7009" s="120" customFormat="1" x14ac:dyDescent="0.3"/>
    <row r="7010" s="120" customFormat="1" x14ac:dyDescent="0.3"/>
    <row r="7011" s="120" customFormat="1" x14ac:dyDescent="0.3"/>
    <row r="7012" s="120" customFormat="1" x14ac:dyDescent="0.3"/>
    <row r="7013" s="120" customFormat="1" x14ac:dyDescent="0.3"/>
    <row r="7014" s="120" customFormat="1" x14ac:dyDescent="0.3"/>
    <row r="7015" s="120" customFormat="1" x14ac:dyDescent="0.3"/>
    <row r="7016" s="120" customFormat="1" x14ac:dyDescent="0.3"/>
    <row r="7017" s="120" customFormat="1" x14ac:dyDescent="0.3"/>
    <row r="7018" s="120" customFormat="1" x14ac:dyDescent="0.3"/>
    <row r="7019" s="120" customFormat="1" x14ac:dyDescent="0.3"/>
    <row r="7020" s="120" customFormat="1" x14ac:dyDescent="0.3"/>
    <row r="7021" s="120" customFormat="1" x14ac:dyDescent="0.3"/>
    <row r="7022" s="120" customFormat="1" x14ac:dyDescent="0.3"/>
    <row r="7023" s="120" customFormat="1" x14ac:dyDescent="0.3"/>
    <row r="7024" s="120" customFormat="1" x14ac:dyDescent="0.3"/>
    <row r="7025" s="120" customFormat="1" x14ac:dyDescent="0.3"/>
    <row r="7026" s="120" customFormat="1" x14ac:dyDescent="0.3"/>
    <row r="7027" s="120" customFormat="1" x14ac:dyDescent="0.3"/>
    <row r="7028" s="120" customFormat="1" x14ac:dyDescent="0.3"/>
    <row r="7029" s="120" customFormat="1" x14ac:dyDescent="0.3"/>
    <row r="7030" s="120" customFormat="1" x14ac:dyDescent="0.3"/>
    <row r="7031" s="120" customFormat="1" x14ac:dyDescent="0.3"/>
    <row r="7032" s="120" customFormat="1" x14ac:dyDescent="0.3"/>
    <row r="7033" s="120" customFormat="1" x14ac:dyDescent="0.3"/>
    <row r="7034" s="120" customFormat="1" x14ac:dyDescent="0.3"/>
    <row r="7035" s="120" customFormat="1" x14ac:dyDescent="0.3"/>
    <row r="7036" s="120" customFormat="1" x14ac:dyDescent="0.3"/>
    <row r="7037" s="120" customFormat="1" x14ac:dyDescent="0.3"/>
    <row r="7038" s="120" customFormat="1" x14ac:dyDescent="0.3"/>
    <row r="7039" s="120" customFormat="1" x14ac:dyDescent="0.3"/>
    <row r="7040" s="120" customFormat="1" x14ac:dyDescent="0.3"/>
    <row r="7041" s="120" customFormat="1" x14ac:dyDescent="0.3"/>
    <row r="7042" s="120" customFormat="1" x14ac:dyDescent="0.3"/>
    <row r="7043" s="120" customFormat="1" x14ac:dyDescent="0.3"/>
    <row r="7044" s="120" customFormat="1" x14ac:dyDescent="0.3"/>
    <row r="7045" s="120" customFormat="1" x14ac:dyDescent="0.3"/>
    <row r="7046" s="120" customFormat="1" x14ac:dyDescent="0.3"/>
    <row r="7047" s="120" customFormat="1" x14ac:dyDescent="0.3"/>
    <row r="7048" s="120" customFormat="1" x14ac:dyDescent="0.3"/>
    <row r="7049" s="120" customFormat="1" x14ac:dyDescent="0.3"/>
    <row r="7050" s="120" customFormat="1" x14ac:dyDescent="0.3"/>
    <row r="7051" s="120" customFormat="1" x14ac:dyDescent="0.3"/>
    <row r="7052" s="120" customFormat="1" x14ac:dyDescent="0.3"/>
    <row r="7053" s="120" customFormat="1" x14ac:dyDescent="0.3"/>
    <row r="7054" s="120" customFormat="1" x14ac:dyDescent="0.3"/>
    <row r="7055" s="120" customFormat="1" x14ac:dyDescent="0.3"/>
    <row r="7056" s="120" customFormat="1" x14ac:dyDescent="0.3"/>
    <row r="7057" s="120" customFormat="1" x14ac:dyDescent="0.3"/>
    <row r="7058" s="120" customFormat="1" x14ac:dyDescent="0.3"/>
    <row r="7059" s="120" customFormat="1" x14ac:dyDescent="0.3"/>
    <row r="7060" s="120" customFormat="1" x14ac:dyDescent="0.3"/>
    <row r="7061" s="120" customFormat="1" x14ac:dyDescent="0.3"/>
    <row r="7062" s="120" customFormat="1" x14ac:dyDescent="0.3"/>
    <row r="7063" s="120" customFormat="1" x14ac:dyDescent="0.3"/>
    <row r="7064" s="120" customFormat="1" x14ac:dyDescent="0.3"/>
    <row r="7065" s="120" customFormat="1" x14ac:dyDescent="0.3"/>
    <row r="7066" s="120" customFormat="1" x14ac:dyDescent="0.3"/>
    <row r="7067" s="120" customFormat="1" x14ac:dyDescent="0.3"/>
    <row r="7068" s="120" customFormat="1" x14ac:dyDescent="0.3"/>
    <row r="7069" s="120" customFormat="1" x14ac:dyDescent="0.3"/>
    <row r="7070" s="120" customFormat="1" x14ac:dyDescent="0.3"/>
    <row r="7071" s="120" customFormat="1" x14ac:dyDescent="0.3"/>
    <row r="7072" s="120" customFormat="1" x14ac:dyDescent="0.3"/>
    <row r="7073" s="120" customFormat="1" x14ac:dyDescent="0.3"/>
    <row r="7074" s="120" customFormat="1" x14ac:dyDescent="0.3"/>
    <row r="7075" s="120" customFormat="1" x14ac:dyDescent="0.3"/>
    <row r="7076" s="120" customFormat="1" x14ac:dyDescent="0.3"/>
    <row r="7077" s="120" customFormat="1" x14ac:dyDescent="0.3"/>
    <row r="7078" s="120" customFormat="1" x14ac:dyDescent="0.3"/>
    <row r="7079" s="120" customFormat="1" x14ac:dyDescent="0.3"/>
    <row r="7080" s="120" customFormat="1" x14ac:dyDescent="0.3"/>
    <row r="7081" s="120" customFormat="1" x14ac:dyDescent="0.3"/>
    <row r="7082" s="120" customFormat="1" x14ac:dyDescent="0.3"/>
    <row r="7083" s="120" customFormat="1" x14ac:dyDescent="0.3"/>
    <row r="7084" s="120" customFormat="1" x14ac:dyDescent="0.3"/>
    <row r="7085" s="120" customFormat="1" x14ac:dyDescent="0.3"/>
    <row r="7086" s="120" customFormat="1" x14ac:dyDescent="0.3"/>
    <row r="7087" s="120" customFormat="1" x14ac:dyDescent="0.3"/>
    <row r="7088" s="120" customFormat="1" x14ac:dyDescent="0.3"/>
    <row r="7089" s="120" customFormat="1" x14ac:dyDescent="0.3"/>
    <row r="7090" s="120" customFormat="1" x14ac:dyDescent="0.3"/>
    <row r="7091" s="120" customFormat="1" x14ac:dyDescent="0.3"/>
    <row r="7092" s="120" customFormat="1" x14ac:dyDescent="0.3"/>
    <row r="7093" s="120" customFormat="1" x14ac:dyDescent="0.3"/>
    <row r="7094" s="120" customFormat="1" x14ac:dyDescent="0.3"/>
    <row r="7095" s="120" customFormat="1" x14ac:dyDescent="0.3"/>
    <row r="7096" s="120" customFormat="1" x14ac:dyDescent="0.3"/>
    <row r="7097" s="120" customFormat="1" x14ac:dyDescent="0.3"/>
    <row r="7098" s="120" customFormat="1" x14ac:dyDescent="0.3"/>
    <row r="7099" s="120" customFormat="1" x14ac:dyDescent="0.3"/>
    <row r="7100" s="120" customFormat="1" x14ac:dyDescent="0.3"/>
    <row r="7101" s="120" customFormat="1" x14ac:dyDescent="0.3"/>
    <row r="7102" s="120" customFormat="1" x14ac:dyDescent="0.3"/>
    <row r="7103" s="120" customFormat="1" x14ac:dyDescent="0.3"/>
    <row r="7104" s="120" customFormat="1" x14ac:dyDescent="0.3"/>
    <row r="7105" s="120" customFormat="1" x14ac:dyDescent="0.3"/>
    <row r="7106" s="120" customFormat="1" x14ac:dyDescent="0.3"/>
    <row r="7107" s="120" customFormat="1" x14ac:dyDescent="0.3"/>
    <row r="7108" s="120" customFormat="1" x14ac:dyDescent="0.3"/>
    <row r="7109" s="120" customFormat="1" x14ac:dyDescent="0.3"/>
    <row r="7110" s="120" customFormat="1" x14ac:dyDescent="0.3"/>
    <row r="7111" s="120" customFormat="1" x14ac:dyDescent="0.3"/>
    <row r="7112" s="120" customFormat="1" x14ac:dyDescent="0.3"/>
    <row r="7113" s="120" customFormat="1" x14ac:dyDescent="0.3"/>
    <row r="7114" s="120" customFormat="1" x14ac:dyDescent="0.3"/>
    <row r="7115" s="120" customFormat="1" x14ac:dyDescent="0.3"/>
    <row r="7116" s="120" customFormat="1" x14ac:dyDescent="0.3"/>
    <row r="7117" s="120" customFormat="1" x14ac:dyDescent="0.3"/>
    <row r="7118" s="120" customFormat="1" x14ac:dyDescent="0.3"/>
    <row r="7119" s="120" customFormat="1" x14ac:dyDescent="0.3"/>
    <row r="7120" s="120" customFormat="1" x14ac:dyDescent="0.3"/>
    <row r="7121" s="120" customFormat="1" x14ac:dyDescent="0.3"/>
    <row r="7122" s="120" customFormat="1" x14ac:dyDescent="0.3"/>
    <row r="7123" s="120" customFormat="1" x14ac:dyDescent="0.3"/>
    <row r="7124" s="120" customFormat="1" x14ac:dyDescent="0.3"/>
    <row r="7125" s="120" customFormat="1" x14ac:dyDescent="0.3"/>
    <row r="7126" s="120" customFormat="1" x14ac:dyDescent="0.3"/>
    <row r="7127" s="120" customFormat="1" x14ac:dyDescent="0.3"/>
    <row r="7128" s="120" customFormat="1" x14ac:dyDescent="0.3"/>
    <row r="7129" s="120" customFormat="1" x14ac:dyDescent="0.3"/>
    <row r="7130" s="120" customFormat="1" x14ac:dyDescent="0.3"/>
    <row r="7131" s="120" customFormat="1" x14ac:dyDescent="0.3"/>
    <row r="7132" s="120" customFormat="1" x14ac:dyDescent="0.3"/>
    <row r="7133" s="120" customFormat="1" x14ac:dyDescent="0.3"/>
    <row r="7134" s="120" customFormat="1" x14ac:dyDescent="0.3"/>
    <row r="7135" s="120" customFormat="1" x14ac:dyDescent="0.3"/>
    <row r="7136" s="120" customFormat="1" x14ac:dyDescent="0.3"/>
    <row r="7137" s="120" customFormat="1" x14ac:dyDescent="0.3"/>
    <row r="7138" s="120" customFormat="1" x14ac:dyDescent="0.3"/>
    <row r="7139" s="120" customFormat="1" x14ac:dyDescent="0.3"/>
    <row r="7140" s="120" customFormat="1" x14ac:dyDescent="0.3"/>
    <row r="7141" s="120" customFormat="1" x14ac:dyDescent="0.3"/>
    <row r="7142" s="120" customFormat="1" x14ac:dyDescent="0.3"/>
    <row r="7143" s="120" customFormat="1" x14ac:dyDescent="0.3"/>
    <row r="7144" s="120" customFormat="1" x14ac:dyDescent="0.3"/>
    <row r="7145" s="120" customFormat="1" x14ac:dyDescent="0.3"/>
    <row r="7146" s="120" customFormat="1" x14ac:dyDescent="0.3"/>
    <row r="7147" s="120" customFormat="1" x14ac:dyDescent="0.3"/>
    <row r="7148" s="120" customFormat="1" x14ac:dyDescent="0.3"/>
    <row r="7149" s="120" customFormat="1" x14ac:dyDescent="0.3"/>
    <row r="7150" s="120" customFormat="1" x14ac:dyDescent="0.3"/>
    <row r="7151" s="120" customFormat="1" x14ac:dyDescent="0.3"/>
    <row r="7152" s="120" customFormat="1" x14ac:dyDescent="0.3"/>
    <row r="7153" s="120" customFormat="1" x14ac:dyDescent="0.3"/>
    <row r="7154" s="120" customFormat="1" x14ac:dyDescent="0.3"/>
    <row r="7155" s="120" customFormat="1" x14ac:dyDescent="0.3"/>
    <row r="7156" s="120" customFormat="1" x14ac:dyDescent="0.3"/>
    <row r="7157" s="120" customFormat="1" x14ac:dyDescent="0.3"/>
    <row r="7158" s="120" customFormat="1" x14ac:dyDescent="0.3"/>
    <row r="7159" s="120" customFormat="1" x14ac:dyDescent="0.3"/>
    <row r="7160" s="120" customFormat="1" x14ac:dyDescent="0.3"/>
    <row r="7161" s="120" customFormat="1" x14ac:dyDescent="0.3"/>
    <row r="7162" s="120" customFormat="1" x14ac:dyDescent="0.3"/>
    <row r="7163" s="120" customFormat="1" x14ac:dyDescent="0.3"/>
    <row r="7164" s="120" customFormat="1" x14ac:dyDescent="0.3"/>
    <row r="7165" s="120" customFormat="1" x14ac:dyDescent="0.3"/>
    <row r="7166" s="120" customFormat="1" x14ac:dyDescent="0.3"/>
    <row r="7167" s="120" customFormat="1" x14ac:dyDescent="0.3"/>
    <row r="7168" s="120" customFormat="1" x14ac:dyDescent="0.3"/>
    <row r="7169" s="120" customFormat="1" x14ac:dyDescent="0.3"/>
    <row r="7170" s="120" customFormat="1" x14ac:dyDescent="0.3"/>
    <row r="7171" s="120" customFormat="1" x14ac:dyDescent="0.3"/>
    <row r="7172" s="120" customFormat="1" x14ac:dyDescent="0.3"/>
    <row r="7173" s="120" customFormat="1" x14ac:dyDescent="0.3"/>
    <row r="7174" s="120" customFormat="1" x14ac:dyDescent="0.3"/>
    <row r="7175" s="120" customFormat="1" x14ac:dyDescent="0.3"/>
    <row r="7176" s="120" customFormat="1" x14ac:dyDescent="0.3"/>
    <row r="7177" s="120" customFormat="1" x14ac:dyDescent="0.3"/>
    <row r="7178" s="120" customFormat="1" x14ac:dyDescent="0.3"/>
    <row r="7179" s="120" customFormat="1" x14ac:dyDescent="0.3"/>
    <row r="7180" s="120" customFormat="1" x14ac:dyDescent="0.3"/>
    <row r="7181" s="120" customFormat="1" x14ac:dyDescent="0.3"/>
    <row r="7182" s="120" customFormat="1" x14ac:dyDescent="0.3"/>
    <row r="7183" s="120" customFormat="1" x14ac:dyDescent="0.3"/>
    <row r="7184" s="120" customFormat="1" x14ac:dyDescent="0.3"/>
    <row r="7185" s="120" customFormat="1" x14ac:dyDescent="0.3"/>
    <row r="7186" s="120" customFormat="1" x14ac:dyDescent="0.3"/>
    <row r="7187" s="120" customFormat="1" x14ac:dyDescent="0.3"/>
    <row r="7188" s="120" customFormat="1" x14ac:dyDescent="0.3"/>
    <row r="7189" s="120" customFormat="1" x14ac:dyDescent="0.3"/>
    <row r="7190" s="120" customFormat="1" x14ac:dyDescent="0.3"/>
    <row r="7191" s="120" customFormat="1" x14ac:dyDescent="0.3"/>
    <row r="7192" s="120" customFormat="1" x14ac:dyDescent="0.3"/>
    <row r="7193" s="120" customFormat="1" x14ac:dyDescent="0.3"/>
    <row r="7194" s="120" customFormat="1" x14ac:dyDescent="0.3"/>
    <row r="7195" s="120" customFormat="1" x14ac:dyDescent="0.3"/>
    <row r="7196" s="120" customFormat="1" x14ac:dyDescent="0.3"/>
    <row r="7197" s="120" customFormat="1" x14ac:dyDescent="0.3"/>
    <row r="7198" s="120" customFormat="1" x14ac:dyDescent="0.3"/>
    <row r="7199" s="120" customFormat="1" x14ac:dyDescent="0.3"/>
    <row r="7200" s="120" customFormat="1" x14ac:dyDescent="0.3"/>
    <row r="7201" s="120" customFormat="1" x14ac:dyDescent="0.3"/>
    <row r="7202" s="120" customFormat="1" x14ac:dyDescent="0.3"/>
    <row r="7203" s="120" customFormat="1" x14ac:dyDescent="0.3"/>
    <row r="7204" s="120" customFormat="1" x14ac:dyDescent="0.3"/>
    <row r="7205" s="120" customFormat="1" x14ac:dyDescent="0.3"/>
    <row r="7206" s="120" customFormat="1" x14ac:dyDescent="0.3"/>
    <row r="7207" s="120" customFormat="1" x14ac:dyDescent="0.3"/>
    <row r="7208" s="120" customFormat="1" x14ac:dyDescent="0.3"/>
    <row r="7209" s="120" customFormat="1" x14ac:dyDescent="0.3"/>
    <row r="7210" s="120" customFormat="1" x14ac:dyDescent="0.3"/>
    <row r="7211" s="120" customFormat="1" x14ac:dyDescent="0.3"/>
    <row r="7212" s="120" customFormat="1" x14ac:dyDescent="0.3"/>
    <row r="7213" s="120" customFormat="1" x14ac:dyDescent="0.3"/>
    <row r="7214" s="120" customFormat="1" x14ac:dyDescent="0.3"/>
    <row r="7215" s="120" customFormat="1" x14ac:dyDescent="0.3"/>
    <row r="7216" s="120" customFormat="1" x14ac:dyDescent="0.3"/>
    <row r="7217" s="120" customFormat="1" x14ac:dyDescent="0.3"/>
    <row r="7218" s="120" customFormat="1" x14ac:dyDescent="0.3"/>
    <row r="7219" s="120" customFormat="1" x14ac:dyDescent="0.3"/>
    <row r="7220" s="120" customFormat="1" x14ac:dyDescent="0.3"/>
    <row r="7221" s="120" customFormat="1" x14ac:dyDescent="0.3"/>
    <row r="7222" s="120" customFormat="1" x14ac:dyDescent="0.3"/>
    <row r="7223" s="120" customFormat="1" x14ac:dyDescent="0.3"/>
    <row r="7224" s="120" customFormat="1" x14ac:dyDescent="0.3"/>
    <row r="7225" s="120" customFormat="1" x14ac:dyDescent="0.3"/>
    <row r="7226" s="120" customFormat="1" x14ac:dyDescent="0.3"/>
    <row r="7227" s="120" customFormat="1" x14ac:dyDescent="0.3"/>
    <row r="7228" s="120" customFormat="1" x14ac:dyDescent="0.3"/>
    <row r="7229" s="120" customFormat="1" x14ac:dyDescent="0.3"/>
    <row r="7230" s="120" customFormat="1" x14ac:dyDescent="0.3"/>
    <row r="7231" s="120" customFormat="1" x14ac:dyDescent="0.3"/>
    <row r="7232" s="120" customFormat="1" x14ac:dyDescent="0.3"/>
    <row r="7233" s="120" customFormat="1" x14ac:dyDescent="0.3"/>
    <row r="7234" s="120" customFormat="1" x14ac:dyDescent="0.3"/>
    <row r="7235" s="120" customFormat="1" x14ac:dyDescent="0.3"/>
    <row r="7236" s="120" customFormat="1" x14ac:dyDescent="0.3"/>
    <row r="7237" s="120" customFormat="1" x14ac:dyDescent="0.3"/>
    <row r="7238" s="120" customFormat="1" x14ac:dyDescent="0.3"/>
    <row r="7239" s="120" customFormat="1" x14ac:dyDescent="0.3"/>
    <row r="7240" s="120" customFormat="1" x14ac:dyDescent="0.3"/>
    <row r="7241" s="120" customFormat="1" x14ac:dyDescent="0.3"/>
    <row r="7242" s="120" customFormat="1" x14ac:dyDescent="0.3"/>
    <row r="7243" s="120" customFormat="1" x14ac:dyDescent="0.3"/>
    <row r="7244" s="120" customFormat="1" x14ac:dyDescent="0.3"/>
    <row r="7245" s="120" customFormat="1" x14ac:dyDescent="0.3"/>
    <row r="7246" s="120" customFormat="1" x14ac:dyDescent="0.3"/>
    <row r="7247" s="120" customFormat="1" x14ac:dyDescent="0.3"/>
    <row r="7248" s="120" customFormat="1" x14ac:dyDescent="0.3"/>
    <row r="7249" s="120" customFormat="1" x14ac:dyDescent="0.3"/>
    <row r="7250" s="120" customFormat="1" x14ac:dyDescent="0.3"/>
    <row r="7251" s="120" customFormat="1" x14ac:dyDescent="0.3"/>
    <row r="7252" s="120" customFormat="1" x14ac:dyDescent="0.3"/>
    <row r="7253" s="120" customFormat="1" x14ac:dyDescent="0.3"/>
    <row r="7254" s="120" customFormat="1" x14ac:dyDescent="0.3"/>
    <row r="7255" s="120" customFormat="1" x14ac:dyDescent="0.3"/>
    <row r="7256" s="120" customFormat="1" x14ac:dyDescent="0.3"/>
    <row r="7257" s="120" customFormat="1" x14ac:dyDescent="0.3"/>
    <row r="7258" s="120" customFormat="1" x14ac:dyDescent="0.3"/>
    <row r="7259" s="120" customFormat="1" x14ac:dyDescent="0.3"/>
    <row r="7260" s="120" customFormat="1" x14ac:dyDescent="0.3"/>
    <row r="7261" s="120" customFormat="1" x14ac:dyDescent="0.3"/>
    <row r="7262" s="120" customFormat="1" x14ac:dyDescent="0.3"/>
    <row r="7263" s="120" customFormat="1" x14ac:dyDescent="0.3"/>
    <row r="7264" s="120" customFormat="1" x14ac:dyDescent="0.3"/>
    <row r="7265" s="120" customFormat="1" x14ac:dyDescent="0.3"/>
    <row r="7266" s="120" customFormat="1" x14ac:dyDescent="0.3"/>
    <row r="7267" s="120" customFormat="1" x14ac:dyDescent="0.3"/>
    <row r="7268" s="120" customFormat="1" x14ac:dyDescent="0.3"/>
    <row r="7269" s="120" customFormat="1" x14ac:dyDescent="0.3"/>
    <row r="7270" s="120" customFormat="1" x14ac:dyDescent="0.3"/>
    <row r="7271" s="120" customFormat="1" x14ac:dyDescent="0.3"/>
    <row r="7272" s="120" customFormat="1" x14ac:dyDescent="0.3"/>
    <row r="7273" s="120" customFormat="1" x14ac:dyDescent="0.3"/>
    <row r="7274" s="120" customFormat="1" x14ac:dyDescent="0.3"/>
    <row r="7275" s="120" customFormat="1" x14ac:dyDescent="0.3"/>
    <row r="7276" s="120" customFormat="1" x14ac:dyDescent="0.3"/>
    <row r="7277" s="120" customFormat="1" x14ac:dyDescent="0.3"/>
    <row r="7278" s="120" customFormat="1" x14ac:dyDescent="0.3"/>
    <row r="7279" s="120" customFormat="1" x14ac:dyDescent="0.3"/>
    <row r="7280" s="120" customFormat="1" x14ac:dyDescent="0.3"/>
    <row r="7281" s="120" customFormat="1" x14ac:dyDescent="0.3"/>
    <row r="7282" s="120" customFormat="1" x14ac:dyDescent="0.3"/>
    <row r="7283" s="120" customFormat="1" x14ac:dyDescent="0.3"/>
    <row r="7284" s="120" customFormat="1" x14ac:dyDescent="0.3"/>
    <row r="7285" s="120" customFormat="1" x14ac:dyDescent="0.3"/>
    <row r="7286" s="120" customFormat="1" x14ac:dyDescent="0.3"/>
    <row r="7287" s="120" customFormat="1" x14ac:dyDescent="0.3"/>
    <row r="7288" s="120" customFormat="1" x14ac:dyDescent="0.3"/>
    <row r="7289" s="120" customFormat="1" x14ac:dyDescent="0.3"/>
    <row r="7290" s="120" customFormat="1" x14ac:dyDescent="0.3"/>
    <row r="7291" s="120" customFormat="1" x14ac:dyDescent="0.3"/>
    <row r="7292" s="120" customFormat="1" x14ac:dyDescent="0.3"/>
    <row r="7293" s="120" customFormat="1" x14ac:dyDescent="0.3"/>
    <row r="7294" s="120" customFormat="1" x14ac:dyDescent="0.3"/>
    <row r="7295" s="120" customFormat="1" x14ac:dyDescent="0.3"/>
    <row r="7296" s="120" customFormat="1" x14ac:dyDescent="0.3"/>
    <row r="7297" s="120" customFormat="1" x14ac:dyDescent="0.3"/>
    <row r="7298" s="120" customFormat="1" x14ac:dyDescent="0.3"/>
    <row r="7299" s="120" customFormat="1" x14ac:dyDescent="0.3"/>
    <row r="7300" s="120" customFormat="1" x14ac:dyDescent="0.3"/>
    <row r="7301" s="120" customFormat="1" x14ac:dyDescent="0.3"/>
    <row r="7302" s="120" customFormat="1" x14ac:dyDescent="0.3"/>
    <row r="7303" s="120" customFormat="1" x14ac:dyDescent="0.3"/>
    <row r="7304" s="120" customFormat="1" x14ac:dyDescent="0.3"/>
    <row r="7305" s="120" customFormat="1" x14ac:dyDescent="0.3"/>
    <row r="7306" s="120" customFormat="1" x14ac:dyDescent="0.3"/>
    <row r="7307" s="120" customFormat="1" x14ac:dyDescent="0.3"/>
    <row r="7308" s="120" customFormat="1" x14ac:dyDescent="0.3"/>
    <row r="7309" s="120" customFormat="1" x14ac:dyDescent="0.3"/>
    <row r="7310" s="120" customFormat="1" x14ac:dyDescent="0.3"/>
    <row r="7311" s="120" customFormat="1" x14ac:dyDescent="0.3"/>
    <row r="7312" s="120" customFormat="1" x14ac:dyDescent="0.3"/>
    <row r="7313" s="120" customFormat="1" x14ac:dyDescent="0.3"/>
    <row r="7314" s="120" customFormat="1" x14ac:dyDescent="0.3"/>
    <row r="7315" s="120" customFormat="1" x14ac:dyDescent="0.3"/>
    <row r="7316" s="120" customFormat="1" x14ac:dyDescent="0.3"/>
    <row r="7317" s="120" customFormat="1" x14ac:dyDescent="0.3"/>
    <row r="7318" s="120" customFormat="1" x14ac:dyDescent="0.3"/>
    <row r="7319" s="120" customFormat="1" x14ac:dyDescent="0.3"/>
    <row r="7320" s="120" customFormat="1" x14ac:dyDescent="0.3"/>
    <row r="7321" s="120" customFormat="1" x14ac:dyDescent="0.3"/>
    <row r="7322" s="120" customFormat="1" x14ac:dyDescent="0.3"/>
    <row r="7323" s="120" customFormat="1" x14ac:dyDescent="0.3"/>
    <row r="7324" s="120" customFormat="1" x14ac:dyDescent="0.3"/>
    <row r="7325" s="120" customFormat="1" x14ac:dyDescent="0.3"/>
    <row r="7326" s="120" customFormat="1" x14ac:dyDescent="0.3"/>
    <row r="7327" s="120" customFormat="1" x14ac:dyDescent="0.3"/>
    <row r="7328" s="120" customFormat="1" x14ac:dyDescent="0.3"/>
    <row r="7329" s="120" customFormat="1" x14ac:dyDescent="0.3"/>
    <row r="7330" s="120" customFormat="1" x14ac:dyDescent="0.3"/>
    <row r="7331" s="120" customFormat="1" x14ac:dyDescent="0.3"/>
    <row r="7332" s="120" customFormat="1" x14ac:dyDescent="0.3"/>
    <row r="7333" s="120" customFormat="1" x14ac:dyDescent="0.3"/>
    <row r="7334" s="120" customFormat="1" x14ac:dyDescent="0.3"/>
    <row r="7335" s="120" customFormat="1" x14ac:dyDescent="0.3"/>
    <row r="7336" s="120" customFormat="1" x14ac:dyDescent="0.3"/>
    <row r="7337" s="120" customFormat="1" x14ac:dyDescent="0.3"/>
    <row r="7338" s="120" customFormat="1" x14ac:dyDescent="0.3"/>
    <row r="7339" s="120" customFormat="1" x14ac:dyDescent="0.3"/>
    <row r="7340" s="120" customFormat="1" x14ac:dyDescent="0.3"/>
    <row r="7341" s="120" customFormat="1" x14ac:dyDescent="0.3"/>
    <row r="7342" s="120" customFormat="1" x14ac:dyDescent="0.3"/>
    <row r="7343" s="120" customFormat="1" x14ac:dyDescent="0.3"/>
    <row r="7344" s="120" customFormat="1" x14ac:dyDescent="0.3"/>
    <row r="7345" s="120" customFormat="1" x14ac:dyDescent="0.3"/>
    <row r="7346" s="120" customFormat="1" x14ac:dyDescent="0.3"/>
    <row r="7347" s="120" customFormat="1" x14ac:dyDescent="0.3"/>
    <row r="7348" s="120" customFormat="1" x14ac:dyDescent="0.3"/>
    <row r="7349" s="120" customFormat="1" x14ac:dyDescent="0.3"/>
    <row r="7350" s="120" customFormat="1" x14ac:dyDescent="0.3"/>
    <row r="7351" s="120" customFormat="1" x14ac:dyDescent="0.3"/>
    <row r="7352" s="120" customFormat="1" x14ac:dyDescent="0.3"/>
    <row r="7353" s="120" customFormat="1" x14ac:dyDescent="0.3"/>
    <row r="7354" s="120" customFormat="1" x14ac:dyDescent="0.3"/>
    <row r="7355" s="120" customFormat="1" x14ac:dyDescent="0.3"/>
    <row r="7356" s="120" customFormat="1" x14ac:dyDescent="0.3"/>
    <row r="7357" s="120" customFormat="1" x14ac:dyDescent="0.3"/>
    <row r="7358" s="120" customFormat="1" x14ac:dyDescent="0.3"/>
    <row r="7359" s="120" customFormat="1" x14ac:dyDescent="0.3"/>
    <row r="7360" s="120" customFormat="1" x14ac:dyDescent="0.3"/>
    <row r="7361" s="120" customFormat="1" x14ac:dyDescent="0.3"/>
    <row r="7362" s="120" customFormat="1" x14ac:dyDescent="0.3"/>
    <row r="7363" s="120" customFormat="1" x14ac:dyDescent="0.3"/>
    <row r="7364" s="120" customFormat="1" x14ac:dyDescent="0.3"/>
    <row r="7365" s="120" customFormat="1" x14ac:dyDescent="0.3"/>
    <row r="7366" s="120" customFormat="1" x14ac:dyDescent="0.3"/>
    <row r="7367" s="120" customFormat="1" x14ac:dyDescent="0.3"/>
    <row r="7368" s="120" customFormat="1" x14ac:dyDescent="0.3"/>
    <row r="7369" s="120" customFormat="1" x14ac:dyDescent="0.3"/>
    <row r="7370" s="120" customFormat="1" x14ac:dyDescent="0.3"/>
    <row r="7371" s="120" customFormat="1" x14ac:dyDescent="0.3"/>
    <row r="7372" s="120" customFormat="1" x14ac:dyDescent="0.3"/>
    <row r="7373" s="120" customFormat="1" x14ac:dyDescent="0.3"/>
    <row r="7374" s="120" customFormat="1" x14ac:dyDescent="0.3"/>
    <row r="7375" s="120" customFormat="1" x14ac:dyDescent="0.3"/>
    <row r="7376" s="120" customFormat="1" x14ac:dyDescent="0.3"/>
    <row r="7377" s="120" customFormat="1" x14ac:dyDescent="0.3"/>
    <row r="7378" s="120" customFormat="1" x14ac:dyDescent="0.3"/>
    <row r="7379" s="120" customFormat="1" x14ac:dyDescent="0.3"/>
    <row r="7380" s="120" customFormat="1" x14ac:dyDescent="0.3"/>
    <row r="7381" s="120" customFormat="1" x14ac:dyDescent="0.3"/>
    <row r="7382" s="120" customFormat="1" x14ac:dyDescent="0.3"/>
    <row r="7383" s="120" customFormat="1" x14ac:dyDescent="0.3"/>
    <row r="7384" s="120" customFormat="1" x14ac:dyDescent="0.3"/>
    <row r="7385" s="120" customFormat="1" x14ac:dyDescent="0.3"/>
    <row r="7386" s="120" customFormat="1" x14ac:dyDescent="0.3"/>
    <row r="7387" s="120" customFormat="1" x14ac:dyDescent="0.3"/>
    <row r="7388" s="120" customFormat="1" x14ac:dyDescent="0.3"/>
    <row r="7389" s="120" customFormat="1" x14ac:dyDescent="0.3"/>
    <row r="7390" s="120" customFormat="1" x14ac:dyDescent="0.3"/>
    <row r="7391" s="120" customFormat="1" x14ac:dyDescent="0.3"/>
    <row r="7392" s="120" customFormat="1" x14ac:dyDescent="0.3"/>
    <row r="7393" s="120" customFormat="1" x14ac:dyDescent="0.3"/>
    <row r="7394" s="120" customFormat="1" x14ac:dyDescent="0.3"/>
    <row r="7395" s="120" customFormat="1" x14ac:dyDescent="0.3"/>
    <row r="7396" s="120" customFormat="1" x14ac:dyDescent="0.3"/>
    <row r="7397" s="120" customFormat="1" x14ac:dyDescent="0.3"/>
    <row r="7398" s="120" customFormat="1" x14ac:dyDescent="0.3"/>
    <row r="7399" s="120" customFormat="1" x14ac:dyDescent="0.3"/>
    <row r="7400" s="120" customFormat="1" x14ac:dyDescent="0.3"/>
    <row r="7401" s="120" customFormat="1" x14ac:dyDescent="0.3"/>
    <row r="7402" s="120" customFormat="1" x14ac:dyDescent="0.3"/>
    <row r="7403" s="120" customFormat="1" x14ac:dyDescent="0.3"/>
    <row r="7404" s="120" customFormat="1" x14ac:dyDescent="0.3"/>
    <row r="7405" s="120" customFormat="1" x14ac:dyDescent="0.3"/>
    <row r="7406" s="120" customFormat="1" x14ac:dyDescent="0.3"/>
    <row r="7407" s="120" customFormat="1" x14ac:dyDescent="0.3"/>
    <row r="7408" s="120" customFormat="1" x14ac:dyDescent="0.3"/>
    <row r="7409" s="120" customFormat="1" x14ac:dyDescent="0.3"/>
    <row r="7410" s="120" customFormat="1" x14ac:dyDescent="0.3"/>
    <row r="7411" s="120" customFormat="1" x14ac:dyDescent="0.3"/>
    <row r="7412" s="120" customFormat="1" x14ac:dyDescent="0.3"/>
    <row r="7413" s="120" customFormat="1" x14ac:dyDescent="0.3"/>
    <row r="7414" s="120" customFormat="1" x14ac:dyDescent="0.3"/>
    <row r="7415" s="120" customFormat="1" x14ac:dyDescent="0.3"/>
    <row r="7416" s="120" customFormat="1" x14ac:dyDescent="0.3"/>
    <row r="7417" s="120" customFormat="1" x14ac:dyDescent="0.3"/>
    <row r="7418" s="120" customFormat="1" x14ac:dyDescent="0.3"/>
    <row r="7419" s="120" customFormat="1" x14ac:dyDescent="0.3"/>
    <row r="7420" s="120" customFormat="1" x14ac:dyDescent="0.3"/>
    <row r="7421" s="120" customFormat="1" x14ac:dyDescent="0.3"/>
    <row r="7422" s="120" customFormat="1" x14ac:dyDescent="0.3"/>
    <row r="7423" s="120" customFormat="1" x14ac:dyDescent="0.3"/>
    <row r="7424" s="120" customFormat="1" x14ac:dyDescent="0.3"/>
    <row r="7425" s="120" customFormat="1" x14ac:dyDescent="0.3"/>
    <row r="7426" s="120" customFormat="1" x14ac:dyDescent="0.3"/>
    <row r="7427" s="120" customFormat="1" x14ac:dyDescent="0.3"/>
    <row r="7428" s="120" customFormat="1" x14ac:dyDescent="0.3"/>
    <row r="7429" s="120" customFormat="1" x14ac:dyDescent="0.3"/>
    <row r="7430" s="120" customFormat="1" x14ac:dyDescent="0.3"/>
    <row r="7431" s="120" customFormat="1" x14ac:dyDescent="0.3"/>
    <row r="7432" s="120" customFormat="1" x14ac:dyDescent="0.3"/>
    <row r="7433" s="120" customFormat="1" x14ac:dyDescent="0.3"/>
    <row r="7434" s="120" customFormat="1" x14ac:dyDescent="0.3"/>
    <row r="7435" s="120" customFormat="1" x14ac:dyDescent="0.3"/>
    <row r="7436" s="120" customFormat="1" x14ac:dyDescent="0.3"/>
    <row r="7437" s="120" customFormat="1" x14ac:dyDescent="0.3"/>
    <row r="7438" s="120" customFormat="1" x14ac:dyDescent="0.3"/>
    <row r="7439" s="120" customFormat="1" x14ac:dyDescent="0.3"/>
    <row r="7440" s="120" customFormat="1" x14ac:dyDescent="0.3"/>
    <row r="7441" s="120" customFormat="1" x14ac:dyDescent="0.3"/>
    <row r="7442" s="120" customFormat="1" x14ac:dyDescent="0.3"/>
    <row r="7443" s="120" customFormat="1" x14ac:dyDescent="0.3"/>
    <row r="7444" s="120" customFormat="1" x14ac:dyDescent="0.3"/>
    <row r="7445" s="120" customFormat="1" x14ac:dyDescent="0.3"/>
    <row r="7446" s="120" customFormat="1" x14ac:dyDescent="0.3"/>
    <row r="7447" s="120" customFormat="1" x14ac:dyDescent="0.3"/>
    <row r="7448" s="120" customFormat="1" x14ac:dyDescent="0.3"/>
    <row r="7449" s="120" customFormat="1" x14ac:dyDescent="0.3"/>
    <row r="7450" s="120" customFormat="1" x14ac:dyDescent="0.3"/>
    <row r="7451" s="120" customFormat="1" x14ac:dyDescent="0.3"/>
    <row r="7452" s="120" customFormat="1" x14ac:dyDescent="0.3"/>
    <row r="7453" s="120" customFormat="1" x14ac:dyDescent="0.3"/>
    <row r="7454" s="120" customFormat="1" x14ac:dyDescent="0.3"/>
    <row r="7455" s="120" customFormat="1" x14ac:dyDescent="0.3"/>
    <row r="7456" s="120" customFormat="1" x14ac:dyDescent="0.3"/>
    <row r="7457" s="120" customFormat="1" x14ac:dyDescent="0.3"/>
    <row r="7458" s="120" customFormat="1" x14ac:dyDescent="0.3"/>
    <row r="7459" s="120" customFormat="1" x14ac:dyDescent="0.3"/>
    <row r="7460" s="120" customFormat="1" x14ac:dyDescent="0.3"/>
    <row r="7461" s="120" customFormat="1" x14ac:dyDescent="0.3"/>
    <row r="7462" s="120" customFormat="1" x14ac:dyDescent="0.3"/>
    <row r="7463" s="120" customFormat="1" x14ac:dyDescent="0.3"/>
    <row r="7464" s="120" customFormat="1" x14ac:dyDescent="0.3"/>
    <row r="7465" s="120" customFormat="1" x14ac:dyDescent="0.3"/>
    <row r="7466" s="120" customFormat="1" x14ac:dyDescent="0.3"/>
    <row r="7467" s="120" customFormat="1" x14ac:dyDescent="0.3"/>
    <row r="7468" s="120" customFormat="1" x14ac:dyDescent="0.3"/>
    <row r="7469" s="120" customFormat="1" x14ac:dyDescent="0.3"/>
    <row r="7470" s="120" customFormat="1" x14ac:dyDescent="0.3"/>
    <row r="7471" s="120" customFormat="1" x14ac:dyDescent="0.3"/>
    <row r="7472" s="120" customFormat="1" x14ac:dyDescent="0.3"/>
    <row r="7473" s="120" customFormat="1" x14ac:dyDescent="0.3"/>
    <row r="7474" s="120" customFormat="1" x14ac:dyDescent="0.3"/>
    <row r="7475" s="120" customFormat="1" x14ac:dyDescent="0.3"/>
    <row r="7476" s="120" customFormat="1" x14ac:dyDescent="0.3"/>
    <row r="7477" s="120" customFormat="1" x14ac:dyDescent="0.3"/>
    <row r="7478" s="120" customFormat="1" x14ac:dyDescent="0.3"/>
  </sheetData>
  <autoFilter ref="A12:F374" xr:uid="{00000000-0009-0000-0000-000007000000}">
    <filterColumn colId="0">
      <colorFilter dxfId="270"/>
    </filterColumn>
  </autoFilter>
  <mergeCells count="2">
    <mergeCell ref="D8:E8"/>
    <mergeCell ref="D10:E10"/>
  </mergeCells>
  <conditionalFormatting sqref="A12">
    <cfRule type="containsText" dxfId="1" priority="2" operator="containsText" text="Salaries">
      <formula>NOT(ISERROR(SEARCH("Salaries",A12)))</formula>
    </cfRule>
  </conditionalFormatting>
  <conditionalFormatting sqref="F14">
    <cfRule type="cellIs" dxfId="0" priority="1" operator="lessThan">
      <formula>-0.15</formula>
    </cfRule>
  </conditionalFormatting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</sheetPr>
  <dimension ref="A1"/>
  <sheetViews>
    <sheetView workbookViewId="0">
      <selection activeCell="V43" sqref="V43"/>
    </sheetView>
  </sheetViews>
  <sheetFormatPr defaultRowHeight="13" x14ac:dyDescent="0.3"/>
  <cols>
    <col min="1" max="1" width="9.296875" customWidth="1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8:V10"/>
  <sheetViews>
    <sheetView topLeftCell="A4" workbookViewId="0">
      <selection activeCell="R34" sqref="R34"/>
    </sheetView>
  </sheetViews>
  <sheetFormatPr defaultRowHeight="13" x14ac:dyDescent="0.3"/>
  <cols>
    <col min="1" max="1" width="28.5" customWidth="1"/>
  </cols>
  <sheetData>
    <row r="8" spans="1:22" x14ac:dyDescent="0.3">
      <c r="B8">
        <v>1998</v>
      </c>
      <c r="C8">
        <f>B8+1</f>
        <v>1999</v>
      </c>
      <c r="D8">
        <f t="shared" ref="D8:V8" si="0">C8+1</f>
        <v>2000</v>
      </c>
      <c r="E8">
        <f t="shared" si="0"/>
        <v>2001</v>
      </c>
      <c r="F8">
        <f t="shared" si="0"/>
        <v>2002</v>
      </c>
      <c r="G8">
        <f t="shared" si="0"/>
        <v>2003</v>
      </c>
      <c r="H8">
        <f t="shared" si="0"/>
        <v>2004</v>
      </c>
      <c r="I8">
        <f t="shared" si="0"/>
        <v>2005</v>
      </c>
      <c r="J8">
        <f t="shared" si="0"/>
        <v>2006</v>
      </c>
      <c r="K8">
        <f t="shared" si="0"/>
        <v>2007</v>
      </c>
      <c r="L8">
        <f t="shared" si="0"/>
        <v>2008</v>
      </c>
      <c r="M8">
        <f t="shared" si="0"/>
        <v>2009</v>
      </c>
      <c r="N8">
        <f t="shared" si="0"/>
        <v>2010</v>
      </c>
      <c r="O8">
        <f t="shared" si="0"/>
        <v>2011</v>
      </c>
      <c r="P8">
        <f t="shared" si="0"/>
        <v>2012</v>
      </c>
      <c r="Q8">
        <f t="shared" si="0"/>
        <v>2013</v>
      </c>
      <c r="R8">
        <f>Q8+1</f>
        <v>2014</v>
      </c>
      <c r="S8">
        <f t="shared" si="0"/>
        <v>2015</v>
      </c>
      <c r="T8">
        <f t="shared" si="0"/>
        <v>2016</v>
      </c>
      <c r="U8">
        <f t="shared" si="0"/>
        <v>2017</v>
      </c>
      <c r="V8">
        <f t="shared" si="0"/>
        <v>2018</v>
      </c>
    </row>
    <row r="9" spans="1:22" x14ac:dyDescent="0.3">
      <c r="A9" t="s">
        <v>747</v>
      </c>
      <c r="B9" s="49">
        <f>POG!D78</f>
        <v>6.6836197640626302E-2</v>
      </c>
      <c r="C9" s="49">
        <f>POG!E78</f>
        <v>0.16299482118329969</v>
      </c>
      <c r="D9" s="49">
        <f>POG!F78</f>
        <v>0.1037927738800981</v>
      </c>
      <c r="E9" s="49">
        <f>POG!G78</f>
        <v>-4.8412965449382887E-2</v>
      </c>
      <c r="F9" s="49">
        <f>POG!H78</f>
        <v>-3.305522002445408E-3</v>
      </c>
      <c r="G9" s="49">
        <f>POG!I78</f>
        <v>7.4393717175857119E-2</v>
      </c>
      <c r="H9" s="49">
        <f>POG!J78</f>
        <v>4.0625481979593953E-2</v>
      </c>
      <c r="I9" s="49">
        <f>POG!K78</f>
        <v>1.1994584673872773E-2</v>
      </c>
      <c r="J9" s="49">
        <f>POG!L78</f>
        <v>0.12354444737002006</v>
      </c>
      <c r="K9" s="49">
        <f>POG!M78</f>
        <v>0.2559977957778608</v>
      </c>
      <c r="L9" s="49">
        <f>POG!N78</f>
        <v>-6.0620840579273409E-2</v>
      </c>
      <c r="M9" s="49">
        <f>POG!O78</f>
        <v>8.4164777818665673E-2</v>
      </c>
      <c r="N9" s="49">
        <f>POG!P78</f>
        <v>-0.12938829411267275</v>
      </c>
      <c r="O9" s="49">
        <f>POG!Q78</f>
        <v>3.8263560909962836E-2</v>
      </c>
      <c r="P9" s="49">
        <f>POG!R78</f>
        <v>3.5918982119868034E-2</v>
      </c>
      <c r="Q9" s="49">
        <f>POG!S78</f>
        <v>6.0641562746895791E-2</v>
      </c>
      <c r="R9" s="49">
        <f>POG!T78</f>
        <v>3.902921986894424E-2</v>
      </c>
      <c r="S9" s="49">
        <f>POG!U78</f>
        <v>2.968736627369736E-2</v>
      </c>
      <c r="T9" s="49">
        <f>POG!V78</f>
        <v>3.0349551589295871E-2</v>
      </c>
      <c r="U9" s="49">
        <f>POG!W78</f>
        <v>3.1091931435305406E-2</v>
      </c>
      <c r="V9" s="49">
        <f>POG!X78</f>
        <v>3.1860698331326681E-2</v>
      </c>
    </row>
    <row r="10" spans="1:22" x14ac:dyDescent="0.3">
      <c r="A10" t="s">
        <v>748</v>
      </c>
      <c r="B10" s="49">
        <f>POG!D87</f>
        <v>7.4801799668482244E-2</v>
      </c>
      <c r="C10" s="49">
        <f>POG!E87</f>
        <v>5.5259293465712359E-2</v>
      </c>
      <c r="D10" s="49">
        <f>POG!F87</f>
        <v>8.7555331346021517E-2</v>
      </c>
      <c r="E10" s="49">
        <f>POG!G87</f>
        <v>5.3418773201343348E-2</v>
      </c>
      <c r="F10" s="49">
        <f>POG!H87</f>
        <v>6.0670916684985796E-2</v>
      </c>
      <c r="G10" s="49">
        <f>POG!I87</f>
        <v>5.8015638575152025E-2</v>
      </c>
      <c r="H10" s="49">
        <f>POG!J87</f>
        <v>5.7469879518072274E-2</v>
      </c>
      <c r="I10" s="49">
        <f>POG!K87</f>
        <v>3.59543327665125E-3</v>
      </c>
      <c r="J10" s="49">
        <f>POG!L87</f>
        <v>2.111024843663482E-2</v>
      </c>
      <c r="K10" s="49">
        <f>POG!M87</f>
        <v>-9.6008529545634214E-3</v>
      </c>
      <c r="L10" s="49">
        <f>POG!N87</f>
        <v>7.7916130104266193E-2</v>
      </c>
      <c r="M10" s="49">
        <f>POG!O87</f>
        <v>-7.8968208217582224E-4</v>
      </c>
      <c r="N10" s="49">
        <f>POG!P87</f>
        <v>7.171615072023102E-2</v>
      </c>
      <c r="O10" s="49">
        <f>POG!Q87</f>
        <v>6.1510000000000037E-2</v>
      </c>
      <c r="P10" s="49">
        <f>POG!R87</f>
        <v>4.5778060692554252E-2</v>
      </c>
      <c r="Q10" s="49">
        <f>POG!S87</f>
        <v>9.2967832525427924E-2</v>
      </c>
      <c r="R10" s="49">
        <f>POG!T87</f>
        <v>3.6260000000000146E-2</v>
      </c>
      <c r="S10" s="49">
        <f>POG!U87</f>
        <v>5.3429999999999887E-2</v>
      </c>
      <c r="T10" s="49">
        <f>POG!V87</f>
        <v>3.6259999999999987E-2</v>
      </c>
      <c r="U10" s="49">
        <f>POG!W87</f>
        <v>5.3429999999999998E-2</v>
      </c>
      <c r="V10" s="49">
        <f>POG!X87</f>
        <v>3.6260000000000105E-2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POG</vt:lpstr>
      <vt:lpstr>POG Analysis</vt:lpstr>
      <vt:lpstr>charts data</vt:lpstr>
      <vt:lpstr>2013 Actual data</vt:lpstr>
      <vt:lpstr>CPI-W 2013</vt:lpstr>
      <vt:lpstr>Revs &amp; PI Graph</vt:lpstr>
      <vt:lpstr>GFOAVersionOfPoG</vt:lpstr>
      <vt:lpstr>Main Chart</vt:lpstr>
      <vt:lpstr>Taxes POG Chart</vt:lpstr>
      <vt:lpstr>Pie Chart</vt:lpstr>
      <vt:lpstr>'charts data'!Print_Area</vt:lpstr>
      <vt:lpstr>POG!Print_Area</vt:lpstr>
      <vt:lpstr>POG!Print_Titles</vt:lpstr>
    </vt:vector>
  </TitlesOfParts>
  <Company>City of Redmond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mfiles;MEBAILEY@redmond.gov</dc:creator>
  <cp:lastModifiedBy>Max Pinchak</cp:lastModifiedBy>
  <cp:lastPrinted>2014-12-12T16:29:55Z</cp:lastPrinted>
  <dcterms:created xsi:type="dcterms:W3CDTF">2008-03-07T23:55:54Z</dcterms:created>
  <dcterms:modified xsi:type="dcterms:W3CDTF">2023-04-19T20:42:19Z</dcterms:modified>
</cp:coreProperties>
</file>